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OLGA\Desktop\Backup Asus sep 2023\SST y LUDICA\IMPLEMENT EOM SAS\2. Hacer\Plan de emergencias y contingencias\"/>
    </mc:Choice>
  </mc:AlternateContent>
  <xr:revisionPtr revIDLastSave="0" documentId="13_ncr:1_{73B595BA-2EA3-487F-9C0A-F248E5769E7B}" xr6:coauthVersionLast="47" xr6:coauthVersionMax="47" xr10:uidLastSave="{00000000-0000-0000-0000-000000000000}"/>
  <bookViews>
    <workbookView xWindow="-108" yWindow="-108" windowWidth="23256" windowHeight="12456" tabRatio="827" xr2:uid="{7B8FCE02-649C-48AB-ABCF-3718ADEC1197}"/>
  </bookViews>
  <sheets>
    <sheet name="Análisis del riesgo" sheetId="1" r:id="rId1"/>
    <sheet name="1.1 Criterios val amenaza " sheetId="2" r:id="rId2"/>
    <sheet name="1.2 - 1.3 Análisis y calif. am" sheetId="3" r:id="rId3"/>
    <sheet name="2.1 Criterios vulnerabilidad" sheetId="4" r:id="rId4"/>
    <sheet name="2.2 Análisis vuln personas" sheetId="5" r:id="rId5"/>
    <sheet name="2.3 Análisis vuln recursos" sheetId="6" r:id="rId6"/>
    <sheet name="2.4 Análisis vuln procesos" sheetId="7" r:id="rId7"/>
    <sheet name="3.1 Criterios nivel de riesgo" sheetId="8" r:id="rId8"/>
    <sheet name="3.2 Valoración NR" sheetId="9" r:id="rId9"/>
    <sheet name="4. Priorización de escenarios" sheetId="10" r:id="rId10"/>
    <sheet name="5. Medidas de intervención" sheetId="11" r:id="rId1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9" l="1"/>
  <c r="G27" i="7"/>
  <c r="C20" i="7"/>
  <c r="C36" i="6"/>
  <c r="C34" i="6"/>
  <c r="C26" i="6"/>
  <c r="E17" i="6"/>
  <c r="I38" i="5"/>
  <c r="E38" i="5"/>
  <c r="C38" i="5"/>
  <c r="I36" i="5"/>
  <c r="J36" i="5" s="1"/>
  <c r="J37" i="5" s="1"/>
  <c r="G36" i="5"/>
  <c r="G30" i="5"/>
  <c r="C21" i="5"/>
  <c r="J27" i="7"/>
  <c r="J28" i="7" s="1"/>
  <c r="Q15" i="9"/>
  <c r="H36" i="5"/>
  <c r="H37" i="5" s="1"/>
  <c r="Q14" i="9"/>
  <c r="Q13" i="9"/>
  <c r="P16" i="9"/>
  <c r="P15" i="9"/>
  <c r="P14" i="9"/>
  <c r="P13" i="9"/>
  <c r="O16" i="9"/>
  <c r="O15" i="9"/>
  <c r="O14" i="9"/>
  <c r="O13" i="9"/>
  <c r="R13" i="9" s="1"/>
  <c r="F30" i="7"/>
  <c r="D30" i="7"/>
  <c r="J37" i="6"/>
  <c r="H37" i="6"/>
  <c r="L16" i="9"/>
  <c r="L15" i="9"/>
  <c r="K16" i="9"/>
  <c r="K15" i="9"/>
  <c r="J16" i="9"/>
  <c r="J15" i="9"/>
  <c r="E16" i="9"/>
  <c r="E15" i="9"/>
  <c r="E14" i="9"/>
  <c r="E13" i="9"/>
  <c r="C27" i="7"/>
  <c r="C30" i="5"/>
  <c r="D30" i="5" s="1"/>
  <c r="D31" i="5" s="1"/>
  <c r="D22" i="5"/>
  <c r="E27" i="7"/>
  <c r="F27" i="7" s="1"/>
  <c r="F28" i="7" s="1"/>
  <c r="D27" i="7"/>
  <c r="D28" i="7" s="1"/>
  <c r="J20" i="7"/>
  <c r="J21" i="7" s="1"/>
  <c r="H20" i="7"/>
  <c r="H21" i="7" s="1"/>
  <c r="E20" i="7"/>
  <c r="F20" i="7" s="1"/>
  <c r="F21" i="7" s="1"/>
  <c r="D20" i="7"/>
  <c r="D21" i="7" s="1"/>
  <c r="J14" i="7"/>
  <c r="J15" i="7" s="1"/>
  <c r="H14" i="7"/>
  <c r="H15" i="7" s="1"/>
  <c r="E14" i="7"/>
  <c r="C14" i="7"/>
  <c r="D14" i="7" s="1"/>
  <c r="D15" i="7" s="1"/>
  <c r="I36" i="6"/>
  <c r="J36" i="6" s="1"/>
  <c r="G36" i="6"/>
  <c r="H36" i="6" s="1"/>
  <c r="H35" i="6"/>
  <c r="J34" i="6"/>
  <c r="J35" i="6" s="1"/>
  <c r="H34" i="6"/>
  <c r="E34" i="6"/>
  <c r="F34" i="6" s="1"/>
  <c r="F35" i="6" s="1"/>
  <c r="D34" i="6"/>
  <c r="D35" i="6" s="1"/>
  <c r="J27" i="6"/>
  <c r="H27" i="6"/>
  <c r="J26" i="6"/>
  <c r="H26" i="6"/>
  <c r="E26" i="6"/>
  <c r="F26" i="6" s="1"/>
  <c r="F27" i="6" s="1"/>
  <c r="K13" i="9"/>
  <c r="J17" i="6"/>
  <c r="J18" i="6" s="1"/>
  <c r="H17" i="6"/>
  <c r="H18" i="6" s="1"/>
  <c r="J14" i="9"/>
  <c r="C17" i="6"/>
  <c r="D17" i="6" s="1"/>
  <c r="D18" i="6" s="1"/>
  <c r="E36" i="5"/>
  <c r="F36" i="5" s="1"/>
  <c r="F37" i="5" s="1"/>
  <c r="C36" i="5"/>
  <c r="D36" i="5" s="1"/>
  <c r="D37" i="5" s="1"/>
  <c r="I30" i="5"/>
  <c r="J30" i="5" s="1"/>
  <c r="J31" i="5" s="1"/>
  <c r="H30" i="5"/>
  <c r="H31" i="5" s="1"/>
  <c r="E30" i="5"/>
  <c r="F30" i="5" s="1"/>
  <c r="F31" i="5" s="1"/>
  <c r="I21" i="5"/>
  <c r="J21" i="5" s="1"/>
  <c r="J22" i="5" s="1"/>
  <c r="G21" i="5"/>
  <c r="H21" i="5" s="1"/>
  <c r="H22" i="5" s="1"/>
  <c r="E21" i="5"/>
  <c r="F21" i="5" s="1"/>
  <c r="F22" i="5" s="1"/>
  <c r="D21" i="5"/>
  <c r="F16" i="9" l="1"/>
  <c r="F15" i="9"/>
  <c r="F14" i="9"/>
  <c r="L14" i="9"/>
  <c r="L13" i="9"/>
  <c r="K14" i="9"/>
  <c r="M14" i="9" s="1"/>
  <c r="J13" i="9"/>
  <c r="M13" i="9" s="1"/>
  <c r="G14" i="9"/>
  <c r="H14" i="9" s="1"/>
  <c r="G13" i="9"/>
  <c r="D38" i="5"/>
  <c r="D39" i="5" s="1"/>
  <c r="F13" i="9"/>
  <c r="Q16" i="9"/>
  <c r="R16" i="9" s="1"/>
  <c r="I29" i="7"/>
  <c r="J29" i="7" s="1"/>
  <c r="J30" i="7" s="1"/>
  <c r="H27" i="7"/>
  <c r="H28" i="7" s="1"/>
  <c r="G16" i="9"/>
  <c r="G15" i="9"/>
  <c r="M16" i="9"/>
  <c r="G29" i="7"/>
  <c r="H29" i="7" s="1"/>
  <c r="H30" i="7" s="1"/>
  <c r="R15" i="9"/>
  <c r="E29" i="7"/>
  <c r="F29" i="7" s="1"/>
  <c r="E36" i="6"/>
  <c r="F36" i="6" s="1"/>
  <c r="F37" i="6" s="1"/>
  <c r="D36" i="6"/>
  <c r="D37" i="6" s="1"/>
  <c r="M15" i="9"/>
  <c r="R14" i="9"/>
  <c r="F14" i="7"/>
  <c r="F15" i="7" s="1"/>
  <c r="C29" i="7"/>
  <c r="D29" i="7" s="1"/>
  <c r="F17" i="6"/>
  <c r="F18" i="6" s="1"/>
  <c r="D26" i="6"/>
  <c r="D27" i="6" s="1"/>
  <c r="G38" i="5"/>
  <c r="H38" i="5" s="1"/>
  <c r="H39" i="5" s="1"/>
  <c r="J38" i="5"/>
  <c r="J39" i="5" s="1"/>
  <c r="F38" i="5"/>
  <c r="F39" i="5" s="1"/>
  <c r="H16" i="9" l="1"/>
  <c r="H15" i="9"/>
</calcChain>
</file>

<file path=xl/sharedStrings.xml><?xml version="1.0" encoding="utf-8"?>
<sst xmlns="http://schemas.openxmlformats.org/spreadsheetml/2006/main" count="557" uniqueCount="261">
  <si>
    <t>ANALISIS DE AMENAZAS Y VULNERABILIDAD</t>
  </si>
  <si>
    <t>1. Análisis de Amenaza</t>
  </si>
  <si>
    <t>1.1. Criterios Valoración de la Amenaza</t>
  </si>
  <si>
    <t>1.2. Análisis de la amenaza</t>
  </si>
  <si>
    <t>1.3. Calificación de la amenaza</t>
  </si>
  <si>
    <t>2. Análisis de Vulnerabilidad</t>
  </si>
  <si>
    <t>2.1. Criterios Valoración de la vulnerabilidad</t>
  </si>
  <si>
    <t>2.2. Análisis de vulnerabilidad de las Personas</t>
  </si>
  <si>
    <t>2.3. Análisis de vulnerabilidad de los Recursos</t>
  </si>
  <si>
    <t>2.4. Análisis de vulnerabilidad de los Sistemas y Procesos</t>
  </si>
  <si>
    <t>3. Nivel de Riesgo</t>
  </si>
  <si>
    <t>3.1. Criterios Valoración del nivel de Riesgo</t>
  </si>
  <si>
    <t>3.2. Valoración nivel de Riesgo</t>
  </si>
  <si>
    <t>4. Priorización de Escenarios</t>
  </si>
  <si>
    <t>5. Medidas de intervención</t>
  </si>
  <si>
    <t>VOLVER AL INDICE</t>
  </si>
  <si>
    <t>FENOMENO</t>
  </si>
  <si>
    <t>COMPORTAMIENTO</t>
  </si>
  <si>
    <t>COLOR</t>
  </si>
  <si>
    <t>POSIBLE</t>
  </si>
  <si>
    <t>Nunca ha sucedido, puede llegar a pasar o es probable que ocurra ya que existen situaciones históricas y científicas para determinar que no sucederán, sin descartar su ocurrencia.</t>
  </si>
  <si>
    <t>VERDE</t>
  </si>
  <si>
    <t>PROBABLE</t>
  </si>
  <si>
    <t>Fenómeno que ya ha ocurrido en el sitio o en unas condiciones similares, existen razones y argumentos técnicos científicos para creer que sucederá.</t>
  </si>
  <si>
    <t>AMARILLO</t>
  </si>
  <si>
    <t>INMINENTE</t>
  </si>
  <si>
    <t>Es aquel fenómeno esperado que tiene alta probabilidad de que se presente o se tiene información que hace que sea evidente o detectable</t>
  </si>
  <si>
    <t>ROJO</t>
  </si>
  <si>
    <t>AMENAZA</t>
  </si>
  <si>
    <t>DESCRIPCIÓN DE LA AMENAZA</t>
  </si>
  <si>
    <t>CALIFICACIÓN</t>
  </si>
  <si>
    <t>Movimientos Sísmicos  y Terremotos</t>
  </si>
  <si>
    <t>Ubicación de las instalaciones de la empresa en cercanías de una zona de alta densidad sísmica.</t>
  </si>
  <si>
    <t>Probable</t>
  </si>
  <si>
    <t>Incendios</t>
  </si>
  <si>
    <t>Generación de fuego en la instalación por riesgo eléctrico debido al uso de equipos de cómputo y conexiones eléctricas.</t>
  </si>
  <si>
    <t>Posible</t>
  </si>
  <si>
    <t>Hurtos o Robos</t>
  </si>
  <si>
    <t>Situación socioeconómica del país, pretensión de grupos delincuenciales sobre el recurso económico de la empresa.</t>
  </si>
  <si>
    <t>Accidente Vial</t>
  </si>
  <si>
    <t>Rutas que los empleados toman para desplazarse de sus casas al trabajo y viceversa, pueden presentar riesgo de atropellamiento o de accidente vehicular, con cualquiera de los actores de la vía: peatón, ciclista, motociclista, conductor,</t>
  </si>
  <si>
    <t>CRITERIOS DE ANALISIS DE VULNERABILIDAD</t>
  </si>
  <si>
    <t>Tabla de elementos y aspectos de la vulnerabilidad.</t>
  </si>
  <si>
    <t>PERSONAS</t>
  </si>
  <si>
    <t>RECURSOS</t>
  </si>
  <si>
    <t>SISTEMAS Y PROCESOS</t>
  </si>
  <si>
    <t>Gestión Organizacional.</t>
  </si>
  <si>
    <t>Materiales</t>
  </si>
  <si>
    <t>Servicios Públicos</t>
  </si>
  <si>
    <t>Capacitación y entrenamiento</t>
  </si>
  <si>
    <t>Edificios.</t>
  </si>
  <si>
    <t>Sistemas Alternos.</t>
  </si>
  <si>
    <t>Dotación</t>
  </si>
  <si>
    <t>Equipos</t>
  </si>
  <si>
    <t>Recuperación</t>
  </si>
  <si>
    <t>Calificación de vulnerabilidad por ítem de cada elemento frente a la amenaza.</t>
  </si>
  <si>
    <t>CRITERIO DE ANALISIS</t>
  </si>
  <si>
    <t>INTERPRETACIÓN</t>
  </si>
  <si>
    <t>SI</t>
  </si>
  <si>
    <t>Existe un nivel bueno del elemento o se dispone del elemento, recurso o se realizan los procedimientos de manera parcial.</t>
  </si>
  <si>
    <t>NO</t>
  </si>
  <si>
    <t>Cuando no existe el elemento o está en un nivel deficiente</t>
  </si>
  <si>
    <t>PARCIAL</t>
  </si>
  <si>
    <t>Cuando la implementación no está terminada o tiene un nivel regular o se carece de forma parcial del elemento, recurso o ejecución del procedimiento.</t>
  </si>
  <si>
    <t xml:space="preserve">Promedio Vulnerabilidad por aspecto = Suma de las calificaciones / Número total de preguntas por aspecto </t>
  </si>
  <si>
    <t>Tabla de interpretación de la vulnerabilidad por cada aspecto frente a la amenaza</t>
  </si>
  <si>
    <t>CONDICIÓN</t>
  </si>
  <si>
    <t>BUENO</t>
  </si>
  <si>
    <t>Si el número de respuestas se encuentra dentro del rango:
0,68 a 1</t>
  </si>
  <si>
    <t>REGULAR</t>
  </si>
  <si>
    <t>Si el número de respuestas se encuentra dentro del rango:
0,34 a 0,67</t>
  </si>
  <si>
    <t>MALO</t>
  </si>
  <si>
    <t>Si el número de respuestas se encuentra dentro del rango:
0 a 0,33</t>
  </si>
  <si>
    <t>Cuando el aspecto evaluado NO APLIQUE (NA) a la evaluación de la amenaza, quedará totalizado como calificación BUENO con color VERDE y el máximo Puntaje (1).</t>
  </si>
  <si>
    <t>Interpretación de la vulnerabilidad totalizando los ítems por elemento.</t>
  </si>
  <si>
    <t>RANGO</t>
  </si>
  <si>
    <t>0,0 – 1,0</t>
  </si>
  <si>
    <t>ALTA</t>
  </si>
  <si>
    <t>1,1 – 2,0</t>
  </si>
  <si>
    <t>MEDIA</t>
  </si>
  <si>
    <t>2,1 - 3</t>
  </si>
  <si>
    <t>BAJA</t>
  </si>
  <si>
    <t>Cuando los elementos NO APLIQUEN (NA) a la evaluación del ítem, quedará totalizado como calificación BAJA con color VERDE y el máximo Puntaje (3).</t>
  </si>
  <si>
    <t>Análisis de vulnerabilidad de las personas.</t>
  </si>
  <si>
    <t>EVALUACION DE ITEMS</t>
  </si>
  <si>
    <t>Movimientos Sísmicos y terremotos</t>
  </si>
  <si>
    <t>Hurtos o atracos</t>
  </si>
  <si>
    <t>Accidente vial</t>
  </si>
  <si>
    <t>OBSERVACIONES</t>
  </si>
  <si>
    <t>1. GESTIÓN ORGANIZACIONAL</t>
  </si>
  <si>
    <t xml:space="preserve"> Existe una política en seguridad y salud en el trabajo</t>
  </si>
  <si>
    <t>Se tiene la Politica del SG-SST</t>
  </si>
  <si>
    <t>Existe brigada de apoyo a emergencias y contingencias con funciones asignadas</t>
  </si>
  <si>
    <t>Determinar el personal que conformara la brigada de apoyo a emergencias</t>
  </si>
  <si>
    <t>Se promueve y activa a los trabajadores en el programa de preparación para el plan de emergencias</t>
  </si>
  <si>
    <t>Promover el plan de emergencias con los empleados</t>
  </si>
  <si>
    <t>La brigada de apoyo a emergencias y contingencias tiene un compromiso por escrito para el desarrollo de sus funciones</t>
  </si>
  <si>
    <t>Establecer por escrito el compromiso de funciones y responsabilidades de la brigada</t>
  </si>
  <si>
    <t>Existe un responsable en la actualización del Plan de Emergencias y Contingencias</t>
  </si>
  <si>
    <t>Se tiene designado un responsable al SG-SST</t>
  </si>
  <si>
    <t>PROMEDIO CARACTERISTICAS DE GESTIÓN ORGANIZACIONAL</t>
  </si>
  <si>
    <t>2. CAPACITACIÓN Y ENTRENAMIENTO</t>
  </si>
  <si>
    <t>Se cuenta con un programa de capacitación en prevención y  Respuesta a emergencias</t>
  </si>
  <si>
    <t>Las personas han recibido capacitación en temas básicos de emergencia</t>
  </si>
  <si>
    <t xml:space="preserve">Se debe hacer seguimiento a las capacitaciones que se programen de temas de emergencia </t>
  </si>
  <si>
    <t>El personal de brigada de apoyo a emergencias y contingencias ha recibido entrenamiento y capacitación en temas específicos.</t>
  </si>
  <si>
    <t>Se debe hacer seguimiento a las capacitaciones que se programen de temas de emergencia  a la brigada que se designe</t>
  </si>
  <si>
    <t>Se cuenta con mecanismos de difusión en temas de prevención y respuesta a emergencias</t>
  </si>
  <si>
    <t>Se cuenta con mecanismos de difusión del SG-SST</t>
  </si>
  <si>
    <t>Esta divulgado el plan de emergencias y evacuación</t>
  </si>
  <si>
    <t>Divulgarlo totalmente a los empleados y contratistas</t>
  </si>
  <si>
    <t>Se cuenta con material de difusión en temas de prevención y control de emergencias</t>
  </si>
  <si>
    <t>PROMEDIO CARACTERISTICAS DE CAPACITACIÓN Y ENTRENAMIENTO</t>
  </si>
  <si>
    <t>3.DOTACIÓN</t>
  </si>
  <si>
    <t>Existe dotación para la persona de brigada de apoyo a emergencias y contingencias.</t>
  </si>
  <si>
    <t>Verificar brigada asignada y determinar su dotación correspondiente (Brazaletes, silbatos, etc)</t>
  </si>
  <si>
    <t>Se tiene implementos básicos de primeros auxilios</t>
  </si>
  <si>
    <t>Botiquín de primeros auxilios</t>
  </si>
  <si>
    <t>Se tienen implementos básicos para control de incendios.</t>
  </si>
  <si>
    <t>Extintores vigentes y presurizados</t>
  </si>
  <si>
    <t>PROMEDIO CARACTERISTICAS DE DOTACION</t>
  </si>
  <si>
    <t>SUMA TOTAL DE PROMEDIOS VULNERABILIDAD PERSONAS</t>
  </si>
  <si>
    <t>Análisis de vulnerabilidad de Recursos</t>
  </si>
  <si>
    <t>1. MATERIALES</t>
  </si>
  <si>
    <t>Existen materiales inflamables y/o combustibles al interior de las instalaciones</t>
  </si>
  <si>
    <t xml:space="preserve">Se tiene identificados materiales que puedan generar conato de incendio </t>
  </si>
  <si>
    <t>NA</t>
  </si>
  <si>
    <t>Se cuenta con extintores portátiles</t>
  </si>
  <si>
    <t>Verificar exintores, su ubicación y señalización</t>
  </si>
  <si>
    <t>Se cuenta con botiquines suficiente y adecuadamente dotados</t>
  </si>
  <si>
    <t>Verificar botiquin y su dotación</t>
  </si>
  <si>
    <t>Existen rutas de evacuación</t>
  </si>
  <si>
    <t>Verificar rutas y que esten señalizadas</t>
  </si>
  <si>
    <t>Se cuenta con parqueadero</t>
  </si>
  <si>
    <t>Verifciar la disponibilidad de parqueadero</t>
  </si>
  <si>
    <t>Están señalizadas las vías de evacuación y equipos contraincendios</t>
  </si>
  <si>
    <t>Verificar rutas y ubicación de extintores señalizados</t>
  </si>
  <si>
    <t>PROMEDIO CARACTERISTICAS DE MATERIALES</t>
  </si>
  <si>
    <t>2.  EDIFICACIONES</t>
  </si>
  <si>
    <t>El tipo de construcción es sismo resistente</t>
  </si>
  <si>
    <t>Construcción moderna</t>
  </si>
  <si>
    <t>Existe una salida de emergencia señalizada.</t>
  </si>
  <si>
    <t>Salida señalizada</t>
  </si>
  <si>
    <t>Ruta evacuación determinada</t>
  </si>
  <si>
    <t>parqueadero de la instalación</t>
  </si>
  <si>
    <t xml:space="preserve">La salida está sin bloqueos </t>
  </si>
  <si>
    <t>Salida sin bloqueos</t>
  </si>
  <si>
    <t>Están señalizadas las vías de evacuación y equipos contra incendio</t>
  </si>
  <si>
    <t>PROMEDIO CARACTERISTICAS EDIFICACIONES</t>
  </si>
  <si>
    <t>3. EQUIPOS</t>
  </si>
  <si>
    <t>Se cuenta con algún sistema de alarma</t>
  </si>
  <si>
    <t>Se cuenta con sistema de alarma establecido</t>
  </si>
  <si>
    <t>Se cuenta con un sistema de comunicaciones internas</t>
  </si>
  <si>
    <t>Se tiene celulares</t>
  </si>
  <si>
    <t>Existen hidrantes públicos y/o privados</t>
  </si>
  <si>
    <t>Se cuenta con un hidrante externo</t>
  </si>
  <si>
    <t>Se cuenta con vehículos propios de la empresa que permitan un transporte en caso de emergencia</t>
  </si>
  <si>
    <t>Se dispone de vehículos del personal que en un momento servirían para prestar este servicio</t>
  </si>
  <si>
    <t>Se cuenta con programa de  mantenimiento preventivo para los equipos de emergencia</t>
  </si>
  <si>
    <t>Se tiene programa de mantenimiento preventivo de instalaciones</t>
  </si>
  <si>
    <t>PROMEDIO CARACTERISTICAS DE EQUIPOS</t>
  </si>
  <si>
    <t>SUMA TOTAL DE PROMEDIOS VULNERABILIDAD RECURSOS</t>
  </si>
  <si>
    <t>Análisis de vulnerabilidad de Sistemas y  Procesos</t>
  </si>
  <si>
    <t>1. SERVICIOS PÚBLICOS</t>
  </si>
  <si>
    <t>Se cuenta con buen suministro de energía</t>
  </si>
  <si>
    <t>Se cuenta con el servicio</t>
  </si>
  <si>
    <t>Se cuenta con buen suministro de agua</t>
  </si>
  <si>
    <t>Se cuenta con buen servicio de comunicaciones e internet</t>
  </si>
  <si>
    <t>PROMEDIO CARACTERISTICAS DE SERVICIOS PÚBLICOS</t>
  </si>
  <si>
    <t>2. SISTEMAS ALTERNOS</t>
  </si>
  <si>
    <t>Se cuenta con un tanque de reserva de agua</t>
  </si>
  <si>
    <t>Tanque de las instalaciones</t>
  </si>
  <si>
    <t>Se cuenta con un sistema de iluminación de emergencia</t>
  </si>
  <si>
    <t>no se cuenta con sistema alterno de iluminación</t>
  </si>
  <si>
    <t>Se cuenta con un sistema de comunicación diferente a los telefonos de la empresa</t>
  </si>
  <si>
    <t>Celulares personales</t>
  </si>
  <si>
    <t>PROMEDIO CARACTERISTICAS DE SISTEMAS ALTERNOS</t>
  </si>
  <si>
    <t>3. RECUPERACIÓN</t>
  </si>
  <si>
    <t>Se cuenta con algún sistema de seguro para los empleados</t>
  </si>
  <si>
    <t>Se cuenta con el item establecido</t>
  </si>
  <si>
    <t>Se cuenta asegurada la edificación en caso de terremoto, incendio,  etc.</t>
  </si>
  <si>
    <t>Se cuenta con un sistema alterno para asegurar los expedientes medio magnético y que queden de manera externa.</t>
  </si>
  <si>
    <t>Se encuentran asegurados los equipos y todos los bienes en general</t>
  </si>
  <si>
    <t>PROMEDIO CARACTERISTICAS DE RECUPERACIÓN</t>
  </si>
  <si>
    <t>SUMA TOTAL DE PROMEDIOS VULNERABILIDAD DE SISTEMAS Y PROCESOS</t>
  </si>
  <si>
    <t>ANALISIS POR DIAMANTE DE RIESGO</t>
  </si>
  <si>
    <t>RIESGO = AMENAZA * VULNERABILIDAD</t>
  </si>
  <si>
    <t>NIVEL DE RIESGO</t>
  </si>
  <si>
    <t>NUMERO DE ROMBOS</t>
  </si>
  <si>
    <t>PORCENTAJE</t>
  </si>
  <si>
    <r>
      <t xml:space="preserve">Riesgo </t>
    </r>
    <r>
      <rPr>
        <b/>
        <sz val="10"/>
        <color indexed="8"/>
        <rFont val="Arial"/>
        <family val="2"/>
      </rPr>
      <t xml:space="preserve">ALTO </t>
    </r>
    <r>
      <rPr>
        <sz val="10"/>
        <color indexed="8"/>
        <rFont val="Arial"/>
        <family val="2"/>
      </rPr>
      <t>representa una amenaza significativa que requiere la adopción de acciones prioritarias e inmediatas en la gestión de riesgo. Es importante que este plan considere los aspectos de prevención, mitigación y contingencias que contempla cada uno de estos escenarios. Si no se pueden generar mayores controles o cambiar alguno que sea más seguro, se deben monitorear  continuamente los controles establecidos.</t>
    </r>
  </si>
  <si>
    <t>Del 66% al 100%</t>
  </si>
  <si>
    <r>
      <t xml:space="preserve">El Riesgo </t>
    </r>
    <r>
      <rPr>
        <b/>
        <sz val="10"/>
        <color indexed="8"/>
        <rFont val="Arial"/>
        <family val="2"/>
      </rPr>
      <t xml:space="preserve">MEDIO O TOLERABLE </t>
    </r>
    <r>
      <rPr>
        <sz val="10"/>
        <color indexed="8"/>
        <rFont val="Arial"/>
        <family val="2"/>
      </rPr>
      <t>debería implementar medidas para la gestión del riesgo. Para el nivel de planificación, un plan de carácter general es suficiente para tomar las medidas preventivas correspondientes. Son situaciones que pueden ocurrir, por tanto, se requiere capacitar, entrenar a la brigada para poder superar cualquier situación de emergencia que se pueda presentar en las instalaciones de centro. Se deben continuar con los controles establecidos, no requiere controles adicionales, se deben continuar en los tiempos establecidos los controles implementados.</t>
    </r>
  </si>
  <si>
    <t>Del 40% al 65%</t>
  </si>
  <si>
    <t>1-2 rombos amarillos y los restantes verdes</t>
  </si>
  <si>
    <r>
      <t xml:space="preserve">El riesgo es </t>
    </r>
    <r>
      <rPr>
        <b/>
        <sz val="10"/>
        <color indexed="8"/>
        <rFont val="Arial"/>
        <family val="2"/>
      </rPr>
      <t>BAJO</t>
    </r>
    <r>
      <rPr>
        <sz val="10"/>
        <color indexed="8"/>
        <rFont val="Arial"/>
        <family val="2"/>
      </rPr>
      <t xml:space="preserve">, significa que el escenario </t>
    </r>
    <r>
      <rPr>
        <b/>
        <sz val="10"/>
        <color indexed="8"/>
        <rFont val="Arial"/>
        <family val="2"/>
      </rPr>
      <t xml:space="preserve">NO </t>
    </r>
    <r>
      <rPr>
        <sz val="10"/>
        <color indexed="8"/>
        <rFont val="Arial"/>
        <family val="2"/>
      </rPr>
      <t>representa una amenaza significativa y consecuentemente no requiere un plan especial. No requiere controles adicionales</t>
    </r>
  </si>
  <si>
    <t>Del 0% al 39%</t>
  </si>
  <si>
    <t>ANÁLISIS AMENAZAS</t>
  </si>
  <si>
    <t>ANALISIS DE VULNERABILIDAD</t>
  </si>
  <si>
    <t>Amenaza</t>
  </si>
  <si>
    <t>Calificación</t>
  </si>
  <si>
    <t>Color Rombo Amenaza</t>
  </si>
  <si>
    <t>VULNERABILIDAD PERSONAS</t>
  </si>
  <si>
    <t>VULNERABILIDAD RECURSOS</t>
  </si>
  <si>
    <t>VULNERABILIDAD SISTEMAS Y PROCESOS</t>
  </si>
  <si>
    <t>Gestión Organizacional</t>
  </si>
  <si>
    <t>Capacitación - Entrenamiento</t>
  </si>
  <si>
    <t>Total Vulnerabilidad Personas</t>
  </si>
  <si>
    <t>Color Rombo Personas</t>
  </si>
  <si>
    <t>Edificaciones</t>
  </si>
  <si>
    <t>Total  Vulnerabilidad Recursos</t>
  </si>
  <si>
    <t>Color rombo Recursos</t>
  </si>
  <si>
    <t>Sistemas Alternos</t>
  </si>
  <si>
    <t>Total Vulnerabilidad Sistemas  y Procesos</t>
  </si>
  <si>
    <t>Color Rombo Sistemas y procesos</t>
  </si>
  <si>
    <t>Resultado del Diamante</t>
  </si>
  <si>
    <t>Interpretación</t>
  </si>
  <si>
    <t>PRIORIZACIÓN ESCENARIOS</t>
  </si>
  <si>
    <t>RIESGO ALTO</t>
  </si>
  <si>
    <t>RIESGO MEDIO</t>
  </si>
  <si>
    <t>RIESGO BAJO</t>
  </si>
  <si>
    <t>PRIORIZACIÓN DE AMENAZAS Y MEDIDAS DE INTERVENCIÓN</t>
  </si>
  <si>
    <t>TIPO DE MEDIDA</t>
  </si>
  <si>
    <t>MEDIDA DE INTERVENCIÓN</t>
  </si>
  <si>
    <t>PREVENCIÓN 
(Afecta la Amenaza)</t>
  </si>
  <si>
    <t>MITIGACIÓN 
(Afecta la Vulnerabilidad Persona)</t>
  </si>
  <si>
    <t>MITIGACIÓN 
(Afecta la Vulnerabilidad Recursos)</t>
  </si>
  <si>
    <t>MITIGACIÓN 
(Afecta la Vulnerabilidad Procesos)</t>
  </si>
  <si>
    <t>Movimientos sísmicos,  terremotos</t>
  </si>
  <si>
    <t>X</t>
  </si>
  <si>
    <t>Divulgar plan de emergencia y temas de prevención en este tema a los empleados y contratistas</t>
  </si>
  <si>
    <t xml:space="preserve">Verificar si se puede contar con un sistema alterno de iluminación </t>
  </si>
  <si>
    <t>Realizar simulacros de evacuación con participación de personal prevención de incendios y primeros auxilios.</t>
  </si>
  <si>
    <t>Contar con personas capacitadas en la atención de conatos de incendios</t>
  </si>
  <si>
    <t>Determinar el personal que conformara la brigada de apoyo a emergencias de prevención y control del fuego</t>
  </si>
  <si>
    <t>Establecer por escrito el compromiso de funciones y responsabilidades de la brigada de apoyo en control de incendios</t>
  </si>
  <si>
    <t>Seguir los lineamientos del Plan de emergencias para atención del fuego.</t>
  </si>
  <si>
    <t>Hurtos</t>
  </si>
  <si>
    <t>Capacitar al personal en como actuar ante el riesgo público de hurtos y atracos en los sitios de trabajo y en los desplazamientos hacia los mismos.</t>
  </si>
  <si>
    <t>Poner evidencia cuando corresponda cuando se detecte la intrusión de persona ajena a las instalaciones o que no tenga permiso de permanencia en ellas</t>
  </si>
  <si>
    <t>Capacitar en seguridad vial al personal en cuanto al rol que desempeñan como actores viales de: peatones, conductores, pasajeros</t>
  </si>
  <si>
    <t>Generar acciones de prevención en Seguridad Vial con VIGIA de SST</t>
  </si>
  <si>
    <t>La brigada de primeros auxilios deberá articular la atención de posible herido por accidente de tránsito en caso de que se diera en las instalaciones o inmediaciones de ellas en los trabajadores.</t>
  </si>
  <si>
    <t>Señalización de vias de evacuación y extintores</t>
  </si>
  <si>
    <t>No se cuenta con sistema alterno de iluminación</t>
  </si>
  <si>
    <t>¿La empresa tiene algún seguro para los empleados?</t>
  </si>
  <si>
    <t>ANÁLISIS Y CALIFICACION DE AMENAZAS</t>
  </si>
  <si>
    <t>CRITERIOS DE VALORACIÓN DE LA AMENAZA (SEGÚN SU PROBABILIDAD)</t>
  </si>
  <si>
    <t>Se tiene el Programa de capacitación con temas de respuesta a emergencias.  Debe hacer seguimiento al cumplimiento de dicho programa.</t>
  </si>
  <si>
    <t>Medio</t>
  </si>
  <si>
    <t xml:space="preserve">3 - 4 rombos rojos combinado con rombos amarillos y/o verdes </t>
  </si>
  <si>
    <t>Determinar si se puede generar una póliza de cubrimiento en equipos, personal y edificación</t>
  </si>
  <si>
    <t>Dotar al sitio de trabajo con extintores ubicados en sitios cercanos del foco donde puede generarse el conato de incendio, señalizado el sitio y posteriormente hacer vigilancia de la vigencia del equipo y personal capacitado para su uso en caso de emergencia.</t>
  </si>
  <si>
    <t>Dotar al sitio de trabajo con botiquin con los elementos básicos, señalizado el sitio y posteriormente hacer vigilancia de la vigencia de sus componentes y personal capacitado para su utilización en caso de emergencia.</t>
  </si>
  <si>
    <t>Dotar al sitio de trabajo con extintores ubicados en sitios cercanos del foco donde puede generarse el conato de incendio, señalizado el sitio y posteriormente hacer vigilancia de la vigencia del equipo.</t>
  </si>
  <si>
    <t>ANALISIS DE AMENAZAS Y VULNERABILIDAD GRUPO EOM SAS</t>
  </si>
  <si>
    <t>Significa que  hasta el 39% de los valores que representan la vulnerabilidad son altos y las amenazas pueden llegar a ocurrir.
En la valoración de amenazas realizada a EOM SAS, no pesenta un riesgo de vunerabilidad alto</t>
  </si>
  <si>
    <t>1-2 rombos rojos combinado con rombos amarillos y/o verdes,  4 amarillos y/o 3 amarillos</t>
  </si>
  <si>
    <t>Bajo</t>
  </si>
  <si>
    <t>Significa que  del 40% al 65% de los valores que representan la vulnerabilidad son medios y las amenazas pueden llegar a ocurrir.
En la valoración de amenazas realizada a EOM SAS, las 2 amenzas presentaron esta valoración: Movimientos sísmicos y terremotos e incendios.</t>
  </si>
  <si>
    <t>Significa que del 0% al 39% de las amenazas identificadas NO representan un riesgo significativo, debido a que la vulnerabilidad frente a ellas igualmente es baja.
En la valoración de amenazas realizada a EOM SAS, las 2 amenzas presentaron esta valoración: Hurtos o robos  y accidente vial.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</si>
</sst>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u/>
      <sz val="11"/>
      <color theme="10"/>
      <name val="Calibri"/>
      <family val="2"/>
      <scheme val="minor"/>
    </font>
    <font>
      <b/>
      <sz val="10"/>
      <color theme="1"/>
      <name val="Arial"/>
      <family val="2"/>
    </font>
    <font>
      <b/>
      <sz val="11"/>
      <color theme="1"/>
      <name val="Arial"/>
      <family val="2"/>
    </font>
    <font>
      <sz val="11"/>
      <color theme="1"/>
      <name val="Arial"/>
      <family val="2"/>
    </font>
    <font>
      <b/>
      <sz val="11"/>
      <color rgb="FFFFFFFF"/>
      <name val="Arial"/>
      <family val="2"/>
    </font>
    <font>
      <sz val="11"/>
      <color theme="1"/>
      <name val="Arial Narrow"/>
      <family val="2"/>
    </font>
    <font>
      <sz val="10"/>
      <color rgb="FF000000"/>
      <name val="Arial"/>
      <family val="2"/>
    </font>
    <font>
      <sz val="10"/>
      <color theme="1"/>
      <name val="Arial"/>
      <family val="2"/>
    </font>
    <font>
      <b/>
      <sz val="18"/>
      <color rgb="FFFFFFFF"/>
      <name val="Arial"/>
      <family val="2"/>
    </font>
    <font>
      <sz val="10"/>
      <name val="Arial"/>
      <family val="2"/>
    </font>
    <font>
      <b/>
      <sz val="11"/>
      <color theme="1"/>
      <name val="Calibri"/>
      <family val="2"/>
      <scheme val="minor"/>
    </font>
    <font>
      <b/>
      <sz val="18"/>
      <color theme="1"/>
      <name val="Calibri"/>
      <family val="2"/>
      <scheme val="minor"/>
    </font>
    <font>
      <b/>
      <sz val="14"/>
      <color rgb="FFFFFFFF"/>
      <name val="Arial"/>
      <family val="2"/>
    </font>
    <font>
      <b/>
      <sz val="11"/>
      <color theme="1"/>
      <name val="Arial Narrow"/>
      <family val="2"/>
    </font>
    <font>
      <b/>
      <sz val="16"/>
      <color rgb="FFFFFFFF"/>
      <name val="Arial"/>
      <family val="2"/>
    </font>
    <font>
      <b/>
      <sz val="22"/>
      <color rgb="FFFFFFFF"/>
      <name val="Arial"/>
      <family val="2"/>
    </font>
    <font>
      <b/>
      <sz val="16"/>
      <color rgb="FFFFFFFF"/>
      <name val="Arial Narrow"/>
      <family val="2"/>
    </font>
    <font>
      <b/>
      <sz val="10"/>
      <color rgb="FFFFFFFF"/>
      <name val="Arial Narrow"/>
      <family val="2"/>
    </font>
    <font>
      <sz val="11"/>
      <name val="Arial Narrow"/>
      <family val="2"/>
    </font>
    <font>
      <sz val="10"/>
      <color theme="1"/>
      <name val="Arial Narrow"/>
      <family val="2"/>
    </font>
    <font>
      <sz val="10"/>
      <name val="Arial Narrow"/>
      <family val="2"/>
    </font>
    <font>
      <b/>
      <sz val="11"/>
      <color theme="4" tint="0.39997558519241921"/>
      <name val="Arial Narrow"/>
      <family val="2"/>
    </font>
    <font>
      <b/>
      <sz val="16"/>
      <color theme="4" tint="-0.249977111117893"/>
      <name val="Arial Narrow"/>
      <family val="2"/>
    </font>
    <font>
      <sz val="14"/>
      <color theme="1"/>
      <name val="Calibri"/>
      <family val="2"/>
      <scheme val="minor"/>
    </font>
    <font>
      <b/>
      <sz val="13"/>
      <color rgb="FFFFFFFF"/>
      <name val="Arial Narrow"/>
      <family val="2"/>
    </font>
    <font>
      <b/>
      <sz val="13"/>
      <color theme="3"/>
      <name val="Arial Narrow"/>
      <family val="2"/>
    </font>
    <font>
      <b/>
      <sz val="10"/>
      <color indexed="8"/>
      <name val="Arial"/>
      <family val="2"/>
    </font>
    <font>
      <sz val="10"/>
      <color indexed="8"/>
      <name val="Arial"/>
      <family val="2"/>
    </font>
    <font>
      <b/>
      <sz val="12"/>
      <color rgb="FFFFFFFF"/>
      <name val="Arial"/>
      <family val="2"/>
    </font>
    <font>
      <b/>
      <sz val="9"/>
      <color rgb="FFFFFFFF"/>
      <name val="Arial"/>
      <family val="2"/>
    </font>
    <font>
      <sz val="8"/>
      <color theme="1"/>
      <name val="Arial"/>
      <family val="2"/>
    </font>
    <font>
      <b/>
      <sz val="8"/>
      <color rgb="FFFFFFFF"/>
      <name val="Arial Narrow"/>
      <family val="2"/>
    </font>
    <font>
      <sz val="11"/>
      <color rgb="FF000000"/>
      <name val="Arial"/>
      <family val="2"/>
    </font>
    <font>
      <b/>
      <sz val="8"/>
      <color rgb="FFFFFFFF"/>
      <name val="Arial"/>
      <family val="2"/>
    </font>
    <font>
      <b/>
      <sz val="8.5"/>
      <color theme="1"/>
      <name val="Arial"/>
      <family val="2"/>
    </font>
    <font>
      <sz val="8.5"/>
      <color rgb="FF000000"/>
      <name val="Arial"/>
      <family val="2"/>
    </font>
    <font>
      <sz val="8.5"/>
      <color theme="1"/>
      <name val="Arial"/>
      <family val="2"/>
    </font>
    <font>
      <b/>
      <sz val="16"/>
      <color theme="0"/>
      <name val="Arial Narrow"/>
      <family val="2"/>
    </font>
    <font>
      <b/>
      <sz val="14"/>
      <color theme="0"/>
      <name val="Arial Narrow"/>
      <family val="2"/>
    </font>
    <font>
      <b/>
      <sz val="16"/>
      <color theme="0"/>
      <name val="Arial"/>
      <family val="2"/>
    </font>
    <font>
      <b/>
      <sz val="13"/>
      <color theme="0"/>
      <name val="Arial Narrow"/>
      <family val="2"/>
    </font>
  </fonts>
  <fills count="15">
    <fill>
      <patternFill patternType="none"/>
    </fill>
    <fill>
      <patternFill patternType="gray125"/>
    </fill>
    <fill>
      <patternFill patternType="solid">
        <fgColor theme="0"/>
        <bgColor indexed="64"/>
      </patternFill>
    </fill>
    <fill>
      <patternFill patternType="solid">
        <fgColor rgb="FF365F91"/>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A5A5A5"/>
        <bgColor indexed="64"/>
      </patternFill>
    </fill>
    <fill>
      <patternFill patternType="solid">
        <fgColor rgb="FF8DB3E2"/>
        <bgColor indexed="64"/>
      </patternFill>
    </fill>
    <fill>
      <patternFill patternType="solid">
        <fgColor rgb="FF1F497D"/>
        <bgColor indexed="64"/>
      </patternFill>
    </fill>
    <fill>
      <patternFill patternType="solid">
        <fgColor rgb="FFC0C0C0"/>
        <bgColor indexed="64"/>
      </patternFill>
    </fill>
    <fill>
      <patternFill patternType="solid">
        <fgColor rgb="FF17365D"/>
        <bgColor indexed="64"/>
      </patternFill>
    </fill>
    <fill>
      <patternFill patternType="solid">
        <fgColor theme="4"/>
        <bgColor indexed="64"/>
      </patternFill>
    </fill>
    <fill>
      <patternFill patternType="solid">
        <fgColor theme="4" tint="0.39997558519241921"/>
        <bgColor indexed="64"/>
      </patternFill>
    </fill>
    <fill>
      <patternFill patternType="solid">
        <fgColor rgb="FF0070C0"/>
        <bgColor indexed="64"/>
      </patternFill>
    </fill>
  </fills>
  <borders count="14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ck">
        <color theme="1"/>
      </bottom>
      <diagonal/>
    </border>
    <border>
      <left/>
      <right/>
      <top style="medium">
        <color indexed="64"/>
      </top>
      <bottom style="thick">
        <color theme="1"/>
      </bottom>
      <diagonal/>
    </border>
    <border>
      <left/>
      <right style="medium">
        <color indexed="64"/>
      </right>
      <top style="medium">
        <color indexed="64"/>
      </top>
      <bottom style="thick">
        <color theme="1"/>
      </bottom>
      <diagonal/>
    </border>
    <border>
      <left style="medium">
        <color indexed="64"/>
      </left>
      <right style="thick">
        <color theme="1"/>
      </right>
      <top style="thick">
        <color theme="1"/>
      </top>
      <bottom/>
      <diagonal/>
    </border>
    <border>
      <left style="thick">
        <color theme="1"/>
      </left>
      <right/>
      <top/>
      <bottom style="medium">
        <color indexed="64"/>
      </bottom>
      <diagonal/>
    </border>
    <border>
      <left style="medium">
        <color indexed="64"/>
      </left>
      <right/>
      <top/>
      <bottom style="medium">
        <color indexed="64"/>
      </bottom>
      <diagonal/>
    </border>
    <border>
      <left style="medium">
        <color indexed="64"/>
      </left>
      <right style="thick">
        <color theme="1"/>
      </right>
      <top/>
      <bottom style="medium">
        <color indexed="64"/>
      </bottom>
      <diagonal/>
    </border>
    <border>
      <left style="thick">
        <color theme="1"/>
      </left>
      <right style="medium">
        <color indexed="64"/>
      </right>
      <top style="medium">
        <color indexed="64"/>
      </top>
      <bottom/>
      <diagonal/>
    </border>
    <border>
      <left style="medium">
        <color indexed="64"/>
      </left>
      <right style="thick">
        <color theme="1"/>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thin">
        <color theme="1"/>
      </right>
      <top style="medium">
        <color indexed="64"/>
      </top>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ck">
        <color theme="1"/>
      </right>
      <top/>
      <bottom/>
      <diagonal/>
    </border>
    <border>
      <left style="thick">
        <color theme="1"/>
      </left>
      <right style="thick">
        <color theme="1"/>
      </right>
      <top style="medium">
        <color indexed="64"/>
      </top>
      <bottom/>
      <diagonal/>
    </border>
    <border>
      <left style="thick">
        <color theme="1"/>
      </left>
      <right style="thick">
        <color theme="1"/>
      </right>
      <top/>
      <bottom/>
      <diagonal/>
    </border>
    <border>
      <left style="thick">
        <color theme="1"/>
      </left>
      <right style="medium">
        <color indexed="64"/>
      </right>
      <top/>
      <bottom/>
      <diagonal/>
    </border>
    <border>
      <left style="thick">
        <color theme="1"/>
      </left>
      <right style="thick">
        <color theme="1"/>
      </right>
      <top/>
      <bottom style="medium">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medium">
        <color indexed="64"/>
      </right>
      <top/>
      <bottom style="medium">
        <color indexed="64"/>
      </bottom>
      <diagonal/>
    </border>
    <border>
      <left style="medium">
        <color indexed="64"/>
      </left>
      <right style="medium">
        <color theme="1"/>
      </right>
      <top/>
      <bottom style="medium">
        <color indexed="64"/>
      </bottom>
      <diagonal/>
    </border>
    <border>
      <left style="medium">
        <color theme="1"/>
      </left>
      <right style="medium">
        <color indexed="64"/>
      </right>
      <top style="medium">
        <color indexed="64"/>
      </top>
      <bottom style="medium">
        <color indexed="64"/>
      </bottom>
      <diagonal/>
    </border>
    <border>
      <left style="medium">
        <color indexed="64"/>
      </left>
      <right style="medium">
        <color theme="1"/>
      </right>
      <top style="medium">
        <color indexed="64"/>
      </top>
      <bottom style="medium">
        <color indexed="64"/>
      </bottom>
      <diagonal/>
    </border>
    <border>
      <left style="medium">
        <color theme="1"/>
      </left>
      <right/>
      <top style="medium">
        <color indexed="64"/>
      </top>
      <bottom style="medium">
        <color indexed="64"/>
      </bottom>
      <diagonal/>
    </border>
    <border>
      <left/>
      <right style="medium">
        <color theme="1"/>
      </right>
      <top style="medium">
        <color indexed="64"/>
      </top>
      <bottom style="medium">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indexed="64"/>
      </right>
      <top style="thin">
        <color indexed="64"/>
      </top>
      <bottom style="medium">
        <color indexed="64"/>
      </bottom>
      <diagonal/>
    </border>
    <border>
      <left style="thin">
        <color indexed="64"/>
      </left>
      <right style="medium">
        <color theme="1"/>
      </right>
      <top style="thin">
        <color indexed="64"/>
      </top>
      <bottom style="medium">
        <color indexed="64"/>
      </bottom>
      <diagonal/>
    </border>
    <border>
      <left style="medium">
        <color theme="1"/>
      </left>
      <right style="medium">
        <color indexed="64"/>
      </right>
      <top style="medium">
        <color indexed="64"/>
      </top>
      <bottom/>
      <diagonal/>
    </border>
    <border>
      <left style="medium">
        <color theme="1"/>
      </left>
      <right style="thick">
        <color theme="1"/>
      </right>
      <top style="medium">
        <color indexed="64"/>
      </top>
      <bottom/>
      <diagonal/>
    </border>
    <border>
      <left style="medium">
        <color theme="1"/>
      </left>
      <right style="thick">
        <color theme="1"/>
      </right>
      <top/>
      <bottom style="medium">
        <color theme="1"/>
      </bottom>
      <diagonal/>
    </border>
    <border>
      <left style="thick">
        <color theme="1"/>
      </left>
      <right style="thick">
        <color theme="1"/>
      </right>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medium">
        <color theme="1"/>
      </right>
      <top style="medium">
        <color theme="1"/>
      </top>
      <bottom style="medium">
        <color theme="1"/>
      </bottom>
      <diagonal/>
    </border>
    <border>
      <left style="medium">
        <color theme="1"/>
      </left>
      <right/>
      <top/>
      <bottom/>
      <diagonal/>
    </border>
    <border>
      <left/>
      <right style="medium">
        <color theme="1"/>
      </right>
      <top/>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style="medium">
        <color indexed="64"/>
      </bottom>
      <diagonal/>
    </border>
    <border>
      <left style="medium">
        <color theme="1"/>
      </left>
      <right/>
      <top style="medium">
        <color indexed="64"/>
      </top>
      <bottom/>
      <diagonal/>
    </border>
    <border>
      <left/>
      <right style="medium">
        <color theme="1"/>
      </right>
      <top style="medium">
        <color indexed="64"/>
      </top>
      <bottom/>
      <diagonal/>
    </border>
    <border>
      <left style="medium">
        <color theme="1"/>
      </left>
      <right style="medium">
        <color theme="1"/>
      </right>
      <top/>
      <bottom style="medium">
        <color theme="1"/>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style="double">
        <color rgb="FFC0C0C0"/>
      </left>
      <right/>
      <top style="double">
        <color rgb="FFC0C0C0"/>
      </top>
      <bottom style="medium">
        <color indexed="64"/>
      </bottom>
      <diagonal/>
    </border>
    <border>
      <left/>
      <right/>
      <top style="double">
        <color rgb="FFC0C0C0"/>
      </top>
      <bottom style="medium">
        <color indexed="64"/>
      </bottom>
      <diagonal/>
    </border>
    <border>
      <left/>
      <right style="double">
        <color rgb="FFC0C0C0"/>
      </right>
      <top style="double">
        <color rgb="FFC0C0C0"/>
      </top>
      <bottom style="medium">
        <color indexed="64"/>
      </bottom>
      <diagonal/>
    </border>
    <border>
      <left style="double">
        <color rgb="FFC0C0C0"/>
      </left>
      <right/>
      <top style="double">
        <color rgb="FFC0C0C0"/>
      </top>
      <bottom style="double">
        <color rgb="FFC0C0C0"/>
      </bottom>
      <diagonal/>
    </border>
    <border>
      <left style="double">
        <color rgb="FFC0C0C0"/>
      </left>
      <right style="double">
        <color rgb="FFC0C0C0"/>
      </right>
      <top style="double">
        <color rgb="FFC0C0C0"/>
      </top>
      <bottom style="double">
        <color rgb="FFC0C0C0"/>
      </bottom>
      <diagonal/>
    </border>
    <border>
      <left style="double">
        <color rgb="FFC0C0C0"/>
      </left>
      <right style="double">
        <color rgb="FFC0C0C0"/>
      </right>
      <top style="double">
        <color rgb="FFC0C0C0"/>
      </top>
      <bottom/>
      <diagonal/>
    </border>
    <border>
      <left style="double">
        <color rgb="FFC0C0C0"/>
      </left>
      <right style="double">
        <color rgb="FFC0C0C0"/>
      </right>
      <top/>
      <bottom/>
      <diagonal/>
    </border>
    <border>
      <left style="double">
        <color rgb="FFC0C0C0"/>
      </left>
      <right style="double">
        <color rgb="FFC0C0C0"/>
      </right>
      <top/>
      <bottom style="double">
        <color rgb="FFC0C0C0"/>
      </bottom>
      <diagonal/>
    </border>
    <border>
      <left/>
      <right style="thick">
        <color indexed="64"/>
      </right>
      <top style="thick">
        <color indexed="64"/>
      </top>
      <bottom/>
      <diagonal/>
    </border>
    <border>
      <left style="thick">
        <color indexed="64"/>
      </left>
      <right style="medium">
        <color theme="0"/>
      </right>
      <top style="thick">
        <color indexed="64"/>
      </top>
      <bottom/>
      <diagonal/>
    </border>
    <border>
      <left style="medium">
        <color theme="0"/>
      </left>
      <right style="medium">
        <color theme="0"/>
      </right>
      <top style="thick">
        <color indexed="64"/>
      </top>
      <bottom/>
      <diagonal/>
    </border>
    <border>
      <left style="medium">
        <color theme="0"/>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style="thin">
        <color indexed="64"/>
      </right>
      <top style="thick">
        <color theme="1"/>
      </top>
      <bottom style="thick">
        <color indexed="64"/>
      </bottom>
      <diagonal/>
    </border>
    <border>
      <left style="thin">
        <color indexed="64"/>
      </left>
      <right style="thin">
        <color indexed="64"/>
      </right>
      <top style="thick">
        <color theme="1"/>
      </top>
      <bottom style="thick">
        <color indexed="64"/>
      </bottom>
      <diagonal/>
    </border>
    <border>
      <left style="thin">
        <color indexed="64"/>
      </left>
      <right style="thick">
        <color indexed="64"/>
      </right>
      <top style="thick">
        <color theme="1"/>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medium">
        <color indexed="64"/>
      </right>
      <top/>
      <bottom/>
      <diagonal/>
    </border>
    <border>
      <left/>
      <right style="thin">
        <color indexed="64"/>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thick">
        <color theme="1"/>
      </left>
      <right style="thick">
        <color theme="1"/>
      </right>
      <top style="medium">
        <color theme="1"/>
      </top>
      <bottom/>
      <diagonal/>
    </border>
    <border>
      <left/>
      <right style="medium">
        <color theme="1"/>
      </right>
      <top/>
      <bottom style="medium">
        <color theme="1"/>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s>
  <cellStyleXfs count="2">
    <xf numFmtId="0" fontId="0" fillId="0" borderId="0"/>
    <xf numFmtId="0" fontId="1" fillId="0" borderId="0" applyNumberFormat="0" applyFill="0" applyBorder="0" applyAlignment="0" applyProtection="0"/>
  </cellStyleXfs>
  <cellXfs count="349">
    <xf numFmtId="0" fontId="0" fillId="0" borderId="0" xfId="0"/>
    <xf numFmtId="0" fontId="0" fillId="2" borderId="0" xfId="0" applyFill="1"/>
    <xf numFmtId="0" fontId="2" fillId="2" borderId="0" xfId="0" applyFont="1" applyFill="1" applyAlignment="1">
      <alignment horizontal="center" vertical="center"/>
    </xf>
    <xf numFmtId="0" fontId="1" fillId="2" borderId="9" xfId="1" applyFill="1" applyBorder="1"/>
    <xf numFmtId="0" fontId="4" fillId="2" borderId="10" xfId="0" applyFont="1" applyFill="1" applyBorder="1"/>
    <xf numFmtId="0" fontId="1" fillId="2" borderId="11" xfId="1" applyFill="1" applyBorder="1"/>
    <xf numFmtId="0" fontId="4" fillId="2" borderId="12" xfId="0" applyFont="1" applyFill="1" applyBorder="1"/>
    <xf numFmtId="0" fontId="1" fillId="2" borderId="0" xfId="1" applyFill="1"/>
    <xf numFmtId="0" fontId="6" fillId="0" borderId="1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8" fillId="2" borderId="0" xfId="0" applyFont="1" applyFill="1"/>
    <xf numFmtId="0" fontId="14" fillId="7" borderId="14" xfId="0" applyFont="1" applyFill="1" applyBorder="1" applyAlignment="1">
      <alignment horizontal="center" vertical="center" wrapText="1"/>
    </xf>
    <xf numFmtId="0" fontId="14" fillId="7" borderId="37"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14" fillId="7"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38" xfId="0" applyFont="1" applyBorder="1" applyAlignment="1">
      <alignment horizontal="left"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0" xfId="0" applyFont="1" applyBorder="1" applyAlignment="1">
      <alignment horizontal="left" vertical="center" wrapText="1"/>
    </xf>
    <xf numFmtId="0" fontId="6" fillId="0" borderId="6"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left" vertical="center" wrapText="1"/>
    </xf>
    <xf numFmtId="0" fontId="6" fillId="0" borderId="41" xfId="0" applyFont="1" applyBorder="1" applyAlignment="1">
      <alignment horizontal="center" vertical="center" wrapText="1"/>
    </xf>
    <xf numFmtId="0" fontId="6" fillId="0" borderId="0" xfId="0" applyFont="1" applyAlignment="1">
      <alignment horizontal="center" vertical="center" wrapText="1"/>
    </xf>
    <xf numFmtId="0" fontId="6" fillId="4" borderId="5" xfId="0" applyFont="1" applyFill="1" applyBorder="1" applyAlignment="1">
      <alignment horizontal="center" vertical="center" wrapText="1"/>
    </xf>
    <xf numFmtId="0" fontId="6" fillId="0" borderId="30" xfId="0" applyFont="1" applyBorder="1" applyAlignment="1">
      <alignment horizontal="center" vertical="center" wrapText="1"/>
    </xf>
    <xf numFmtId="0" fontId="6" fillId="5" borderId="5" xfId="0" applyFont="1" applyFill="1" applyBorder="1" applyAlignment="1">
      <alignment horizontal="center" vertical="center" wrapText="1"/>
    </xf>
    <xf numFmtId="0" fontId="6" fillId="6" borderId="39" xfId="0" applyFont="1" applyFill="1" applyBorder="1" applyAlignment="1">
      <alignment horizontal="center" vertical="center" wrapText="1"/>
    </xf>
    <xf numFmtId="0" fontId="6" fillId="0" borderId="40" xfId="0" applyFont="1" applyBorder="1" applyAlignment="1">
      <alignment horizontal="center" vertical="center" wrapText="1"/>
    </xf>
    <xf numFmtId="0" fontId="6" fillId="0" borderId="0" xfId="0" applyFont="1" applyAlignment="1">
      <alignment horizontal="left" vertical="center"/>
    </xf>
    <xf numFmtId="0" fontId="6" fillId="7" borderId="14"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0" borderId="38" xfId="0" applyFont="1" applyBorder="1" applyAlignment="1">
      <alignment horizontal="center" vertical="center" wrapText="1"/>
    </xf>
    <xf numFmtId="0" fontId="6" fillId="6" borderId="4"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18" fillId="3" borderId="52" xfId="0" applyFont="1" applyFill="1" applyBorder="1" applyAlignment="1">
      <alignment horizontal="center" vertical="center" wrapText="1"/>
    </xf>
    <xf numFmtId="0" fontId="18" fillId="3" borderId="53" xfId="0" applyFont="1" applyFill="1" applyBorder="1" applyAlignment="1">
      <alignment horizontal="center" vertical="center" wrapText="1"/>
    </xf>
    <xf numFmtId="0" fontId="18" fillId="3" borderId="54" xfId="0" applyFont="1" applyFill="1" applyBorder="1" applyAlignment="1">
      <alignment horizontal="center" vertical="center" wrapText="1"/>
    </xf>
    <xf numFmtId="0" fontId="14" fillId="8" borderId="1" xfId="0" applyFont="1" applyFill="1" applyBorder="1" applyAlignment="1">
      <alignment vertical="center" wrapText="1"/>
    </xf>
    <xf numFmtId="0" fontId="14" fillId="8" borderId="55" xfId="0" applyFont="1" applyFill="1" applyBorder="1" applyAlignment="1">
      <alignment vertical="center" wrapText="1"/>
    </xf>
    <xf numFmtId="0" fontId="14" fillId="8" borderId="37" xfId="0" applyFont="1" applyFill="1" applyBorder="1" applyAlignment="1">
      <alignment vertical="center" wrapText="1"/>
    </xf>
    <xf numFmtId="0" fontId="6" fillId="0" borderId="60" xfId="0" applyFont="1" applyBorder="1" applyAlignment="1">
      <alignment horizontal="center" vertical="center" wrapText="1"/>
    </xf>
    <xf numFmtId="0" fontId="6" fillId="0" borderId="60" xfId="0" applyFont="1" applyBorder="1" applyAlignment="1">
      <alignment horizontal="justify" vertical="center" wrapText="1"/>
    </xf>
    <xf numFmtId="0" fontId="11" fillId="2" borderId="54" xfId="0" applyFont="1" applyFill="1" applyBorder="1" applyAlignment="1">
      <alignment horizontal="center" vertical="center"/>
    </xf>
    <xf numFmtId="0" fontId="22" fillId="8" borderId="54" xfId="0" applyFont="1" applyFill="1" applyBorder="1" applyAlignment="1">
      <alignment horizontal="center" vertical="center" wrapText="1"/>
    </xf>
    <xf numFmtId="0" fontId="14" fillId="8" borderId="67" xfId="0" applyFont="1" applyFill="1" applyBorder="1" applyAlignment="1">
      <alignment horizontal="center" vertical="center" wrapText="1"/>
    </xf>
    <xf numFmtId="0" fontId="14" fillId="8" borderId="13" xfId="0" applyFont="1" applyFill="1" applyBorder="1" applyAlignment="1">
      <alignment vertical="center" wrapText="1"/>
    </xf>
    <xf numFmtId="0" fontId="14" fillId="8" borderId="2" xfId="0" applyFont="1" applyFill="1" applyBorder="1" applyAlignment="1">
      <alignment vertical="center" wrapText="1"/>
    </xf>
    <xf numFmtId="0" fontId="7" fillId="0" borderId="68" xfId="0" applyFont="1" applyBorder="1" applyAlignment="1">
      <alignment vertical="center" wrapText="1"/>
    </xf>
    <xf numFmtId="0" fontId="6" fillId="0" borderId="69" xfId="0" applyFont="1" applyBorder="1" applyAlignment="1">
      <alignment horizontal="center" vertical="center" wrapText="1"/>
    </xf>
    <xf numFmtId="0" fontId="7" fillId="0" borderId="70" xfId="0" applyFont="1" applyBorder="1" applyAlignment="1">
      <alignment vertical="center" wrapText="1"/>
    </xf>
    <xf numFmtId="0" fontId="7" fillId="0" borderId="5" xfId="0" applyFont="1" applyBorder="1" applyAlignment="1">
      <alignment vertical="center" wrapText="1"/>
    </xf>
    <xf numFmtId="0" fontId="20" fillId="0" borderId="6" xfId="0" applyFont="1" applyBorder="1" applyAlignment="1">
      <alignment vertical="center" wrapText="1"/>
    </xf>
    <xf numFmtId="0" fontId="6" fillId="0" borderId="6" xfId="0" applyFont="1" applyBorder="1" applyAlignment="1">
      <alignment horizontal="justify" vertical="center" wrapText="1"/>
    </xf>
    <xf numFmtId="0" fontId="21" fillId="0" borderId="6" xfId="0" applyFont="1" applyBorder="1" applyAlignment="1">
      <alignment vertical="center" wrapText="1"/>
    </xf>
    <xf numFmtId="0" fontId="7" fillId="0" borderId="7" xfId="0" applyFont="1" applyBorder="1" applyAlignment="1">
      <alignment vertical="center" wrapText="1"/>
    </xf>
    <xf numFmtId="0" fontId="6" fillId="0" borderId="25" xfId="0" applyFont="1" applyBorder="1" applyAlignment="1">
      <alignment horizontal="center" vertical="center" wrapText="1"/>
    </xf>
    <xf numFmtId="0" fontId="21" fillId="0" borderId="8" xfId="0" applyFont="1" applyBorder="1" applyAlignment="1">
      <alignment vertical="center" wrapText="1"/>
    </xf>
    <xf numFmtId="0" fontId="6" fillId="0" borderId="70" xfId="0" applyFont="1" applyBorder="1" applyAlignment="1">
      <alignment horizontal="justify" vertical="center" wrapText="1"/>
    </xf>
    <xf numFmtId="0" fontId="6" fillId="0" borderId="8" xfId="0" applyFont="1" applyBorder="1" applyAlignment="1">
      <alignment horizontal="justify" vertical="center" wrapText="1"/>
    </xf>
    <xf numFmtId="0" fontId="14" fillId="8" borderId="54" xfId="0" applyFont="1" applyFill="1" applyBorder="1" applyAlignment="1">
      <alignment horizontal="justify" vertical="center" wrapText="1"/>
    </xf>
    <xf numFmtId="2" fontId="11" fillId="2" borderId="54" xfId="0" applyNumberFormat="1" applyFont="1" applyFill="1" applyBorder="1" applyAlignment="1">
      <alignment horizontal="center" vertical="center"/>
    </xf>
    <xf numFmtId="0" fontId="14" fillId="8" borderId="67" xfId="0" applyFont="1" applyFill="1" applyBorder="1" applyAlignment="1">
      <alignment horizontal="justify" vertical="center" wrapText="1"/>
    </xf>
    <xf numFmtId="2" fontId="17" fillId="3" borderId="72" xfId="0" applyNumberFormat="1" applyFont="1" applyFill="1" applyBorder="1" applyAlignment="1">
      <alignment horizontal="center" vertical="center" wrapText="1"/>
    </xf>
    <xf numFmtId="2" fontId="23" fillId="3" borderId="73" xfId="0" applyNumberFormat="1" applyFont="1" applyFill="1" applyBorder="1" applyAlignment="1">
      <alignment horizontal="center" vertical="center" wrapText="1"/>
    </xf>
    <xf numFmtId="2" fontId="23" fillId="3" borderId="74" xfId="0" applyNumberFormat="1" applyFont="1" applyFill="1" applyBorder="1" applyAlignment="1">
      <alignment horizontal="center" vertical="center" wrapText="1"/>
    </xf>
    <xf numFmtId="2" fontId="17" fillId="3" borderId="75" xfId="0" applyNumberFormat="1" applyFont="1" applyFill="1" applyBorder="1" applyAlignment="1">
      <alignment horizontal="center" vertical="center" wrapText="1"/>
    </xf>
    <xf numFmtId="0" fontId="17" fillId="3" borderId="75" xfId="0" applyFont="1" applyFill="1" applyBorder="1" applyAlignment="1">
      <alignment horizontal="center" vertical="center" wrapText="1"/>
    </xf>
    <xf numFmtId="0" fontId="24" fillId="2" borderId="0" xfId="0" applyFont="1" applyFill="1"/>
    <xf numFmtId="0" fontId="18" fillId="3" borderId="14" xfId="0" applyFont="1" applyFill="1" applyBorder="1" applyAlignment="1">
      <alignment horizontal="center" vertical="center" wrapText="1"/>
    </xf>
    <xf numFmtId="0" fontId="18" fillId="3" borderId="82" xfId="0" applyFont="1" applyFill="1" applyBorder="1" applyAlignment="1">
      <alignment horizontal="center" vertical="center" wrapText="1"/>
    </xf>
    <xf numFmtId="0" fontId="14" fillId="8" borderId="83" xfId="0" applyFont="1" applyFill="1" applyBorder="1" applyAlignment="1">
      <alignment vertical="center" wrapText="1"/>
    </xf>
    <xf numFmtId="0" fontId="14" fillId="8" borderId="84" xfId="0" applyFont="1" applyFill="1" applyBorder="1" applyAlignment="1">
      <alignment vertical="center" wrapText="1"/>
    </xf>
    <xf numFmtId="0" fontId="7" fillId="0" borderId="85" xfId="0" applyFont="1" applyBorder="1" applyAlignment="1">
      <alignment vertical="center" wrapText="1"/>
    </xf>
    <xf numFmtId="0" fontId="20" fillId="0" borderId="38" xfId="0" applyFont="1" applyBorder="1" applyAlignment="1">
      <alignment horizontal="center" vertical="center" wrapText="1"/>
    </xf>
    <xf numFmtId="0" fontId="20" fillId="0" borderId="38" xfId="0" applyFont="1" applyBorder="1" applyAlignment="1">
      <alignment horizontal="left" vertical="center" wrapText="1"/>
    </xf>
    <xf numFmtId="0" fontId="20" fillId="0" borderId="86" xfId="0" applyFont="1" applyBorder="1" applyAlignment="1">
      <alignment horizontal="center" vertical="center" wrapText="1"/>
    </xf>
    <xf numFmtId="0" fontId="7" fillId="0" borderId="87" xfId="0" applyFont="1" applyBorder="1" applyAlignment="1">
      <alignment vertical="center" wrapText="1"/>
    </xf>
    <xf numFmtId="0" fontId="20" fillId="0" borderId="30" xfId="0" applyFont="1" applyBorder="1" applyAlignment="1">
      <alignment horizontal="center" vertical="center" wrapText="1"/>
    </xf>
    <xf numFmtId="0" fontId="20" fillId="0" borderId="30" xfId="0" applyFont="1" applyBorder="1" applyAlignment="1">
      <alignment horizontal="left" vertical="center" wrapText="1"/>
    </xf>
    <xf numFmtId="0" fontId="20" fillId="0" borderId="88" xfId="0" applyFont="1" applyBorder="1" applyAlignment="1">
      <alignment horizontal="center" vertical="center" wrapText="1"/>
    </xf>
    <xf numFmtId="0" fontId="7" fillId="0" borderId="89" xfId="0" applyFont="1" applyBorder="1" applyAlignment="1">
      <alignment vertical="center" wrapText="1"/>
    </xf>
    <xf numFmtId="0" fontId="20" fillId="0" borderId="40" xfId="0" applyFont="1" applyBorder="1" applyAlignment="1">
      <alignment horizontal="center" vertical="center" wrapText="1"/>
    </xf>
    <xf numFmtId="0" fontId="20" fillId="0" borderId="40" xfId="0" applyFont="1" applyBorder="1" applyAlignment="1">
      <alignment horizontal="left" vertical="center" wrapText="1"/>
    </xf>
    <xf numFmtId="0" fontId="20" fillId="0" borderId="90" xfId="0" applyFont="1" applyBorder="1" applyAlignment="1">
      <alignment horizontal="center" vertical="center" wrapText="1"/>
    </xf>
    <xf numFmtId="1" fontId="11" fillId="2" borderId="54" xfId="0" applyNumberFormat="1" applyFont="1" applyFill="1" applyBorder="1" applyAlignment="1">
      <alignment horizontal="center" vertical="center"/>
    </xf>
    <xf numFmtId="0" fontId="20" fillId="0" borderId="38" xfId="0" applyFont="1" applyBorder="1" applyAlignment="1">
      <alignment horizontal="justify" vertical="center" wrapText="1"/>
    </xf>
    <xf numFmtId="0" fontId="7" fillId="0" borderId="30" xfId="0" applyFont="1" applyBorder="1" applyAlignment="1">
      <alignment vertical="center" wrapText="1"/>
    </xf>
    <xf numFmtId="0" fontId="20" fillId="0" borderId="40" xfId="0" applyFont="1" applyBorder="1" applyAlignment="1">
      <alignment horizontal="justify" vertical="center" wrapText="1"/>
    </xf>
    <xf numFmtId="0" fontId="7" fillId="0" borderId="38" xfId="0" applyFont="1" applyBorder="1" applyAlignment="1">
      <alignment vertical="center" wrapText="1"/>
    </xf>
    <xf numFmtId="2" fontId="26" fillId="9" borderId="72" xfId="0" applyNumberFormat="1" applyFont="1" applyFill="1" applyBorder="1" applyAlignment="1">
      <alignment horizontal="center" vertical="center" wrapText="1"/>
    </xf>
    <xf numFmtId="2" fontId="25" fillId="9" borderId="94" xfId="0" applyNumberFormat="1" applyFont="1" applyFill="1" applyBorder="1" applyAlignment="1">
      <alignment horizontal="center" vertical="center" wrapText="1"/>
    </xf>
    <xf numFmtId="0" fontId="18" fillId="3" borderId="98" xfId="0" applyFont="1" applyFill="1" applyBorder="1" applyAlignment="1">
      <alignment horizontal="center" vertical="center" wrapText="1"/>
    </xf>
    <xf numFmtId="0" fontId="14" fillId="8" borderId="99" xfId="0" applyFont="1" applyFill="1" applyBorder="1" applyAlignment="1">
      <alignment vertical="center" wrapText="1"/>
    </xf>
    <xf numFmtId="0" fontId="14" fillId="8" borderId="0" xfId="0" applyFont="1" applyFill="1" applyAlignment="1">
      <alignment vertical="center" wrapText="1"/>
    </xf>
    <xf numFmtId="0" fontId="14" fillId="8" borderId="100" xfId="0" applyFont="1" applyFill="1" applyBorder="1" applyAlignment="1">
      <alignment vertical="center" wrapText="1"/>
    </xf>
    <xf numFmtId="0" fontId="7" fillId="0" borderId="101" xfId="0" applyFont="1" applyBorder="1" applyAlignment="1">
      <alignment vertical="center" wrapText="1"/>
    </xf>
    <xf numFmtId="0" fontId="6" fillId="0" borderId="102" xfId="0" applyFont="1" applyBorder="1" applyAlignment="1">
      <alignment horizontal="center" vertical="center" wrapText="1"/>
    </xf>
    <xf numFmtId="0" fontId="6" fillId="0" borderId="102" xfId="0" applyFont="1" applyBorder="1" applyAlignment="1">
      <alignment horizontal="justify" vertical="center" wrapText="1"/>
    </xf>
    <xf numFmtId="0" fontId="6" fillId="0" borderId="103" xfId="0" applyFont="1" applyBorder="1" applyAlignment="1">
      <alignment horizontal="center" vertical="center" wrapText="1"/>
    </xf>
    <xf numFmtId="0" fontId="7" fillId="0" borderId="104" xfId="0" applyFont="1" applyBorder="1" applyAlignment="1">
      <alignment vertical="center" wrapText="1"/>
    </xf>
    <xf numFmtId="0" fontId="6" fillId="0" borderId="105" xfId="0" applyFont="1" applyBorder="1" applyAlignment="1">
      <alignment horizontal="center" vertical="center" wrapText="1"/>
    </xf>
    <xf numFmtId="0" fontId="7" fillId="0" borderId="106" xfId="0" applyFont="1" applyBorder="1" applyAlignment="1">
      <alignment vertical="center" wrapText="1"/>
    </xf>
    <xf numFmtId="0" fontId="6" fillId="0" borderId="107" xfId="0" applyFont="1" applyBorder="1" applyAlignment="1">
      <alignment horizontal="center" vertical="center" wrapText="1"/>
    </xf>
    <xf numFmtId="0" fontId="20" fillId="0" borderId="107" xfId="0" applyFont="1" applyBorder="1" applyAlignment="1">
      <alignment vertical="center" wrapText="1"/>
    </xf>
    <xf numFmtId="0" fontId="20" fillId="0" borderId="107" xfId="0" applyFont="1" applyBorder="1" applyAlignment="1">
      <alignment horizontal="center" vertical="center" wrapText="1"/>
    </xf>
    <xf numFmtId="0" fontId="20" fillId="0" borderId="108" xfId="0" applyFont="1" applyBorder="1" applyAlignment="1">
      <alignment horizontal="center" vertical="center" wrapText="1"/>
    </xf>
    <xf numFmtId="1" fontId="11" fillId="2" borderId="109" xfId="0" applyNumberFormat="1" applyFont="1" applyFill="1" applyBorder="1" applyAlignment="1">
      <alignment horizontal="center" vertical="center"/>
    </xf>
    <xf numFmtId="0" fontId="14" fillId="8" borderId="110" xfId="0" applyFont="1" applyFill="1" applyBorder="1" applyAlignment="1">
      <alignment horizontal="center" vertical="center" wrapText="1"/>
    </xf>
    <xf numFmtId="0" fontId="14" fillId="8" borderId="111" xfId="0" applyFont="1" applyFill="1" applyBorder="1" applyAlignment="1">
      <alignment vertical="center" wrapText="1"/>
    </xf>
    <xf numFmtId="0" fontId="14" fillId="8" borderId="43" xfId="0" applyFont="1" applyFill="1" applyBorder="1" applyAlignment="1">
      <alignment vertical="center" wrapText="1"/>
    </xf>
    <xf numFmtId="0" fontId="14" fillId="8" borderId="112" xfId="0" applyFont="1" applyFill="1" applyBorder="1" applyAlignment="1">
      <alignment vertical="center" wrapText="1"/>
    </xf>
    <xf numFmtId="0" fontId="0" fillId="0" borderId="60" xfId="0" applyBorder="1" applyAlignment="1">
      <alignment vertical="top" wrapText="1"/>
    </xf>
    <xf numFmtId="0" fontId="0" fillId="0" borderId="107" xfId="0" applyBorder="1" applyAlignment="1">
      <alignment vertical="top" wrapText="1"/>
    </xf>
    <xf numFmtId="2" fontId="11" fillId="2" borderId="109" xfId="0" applyNumberFormat="1" applyFont="1" applyFill="1" applyBorder="1" applyAlignment="1">
      <alignment horizontal="center" vertical="center"/>
    </xf>
    <xf numFmtId="0" fontId="6" fillId="0" borderId="105" xfId="0" applyFont="1" applyBorder="1" applyAlignment="1">
      <alignment horizontal="justify" vertical="center" wrapText="1"/>
    </xf>
    <xf numFmtId="0" fontId="6" fillId="0" borderId="107" xfId="0" applyFont="1" applyBorder="1" applyAlignment="1">
      <alignment horizontal="justify" vertical="center" wrapText="1"/>
    </xf>
    <xf numFmtId="0" fontId="6" fillId="0" borderId="108" xfId="0" applyFont="1" applyBorder="1" applyAlignment="1">
      <alignment horizontal="justify" vertical="center" wrapText="1"/>
    </xf>
    <xf numFmtId="0" fontId="14" fillId="8" borderId="113" xfId="0" applyFont="1" applyFill="1" applyBorder="1" applyAlignment="1">
      <alignment horizontal="center" vertical="center" wrapText="1"/>
    </xf>
    <xf numFmtId="2" fontId="26" fillId="9" borderId="109" xfId="0" applyNumberFormat="1" applyFont="1" applyFill="1" applyBorder="1" applyAlignment="1">
      <alignment horizontal="center" vertical="center" wrapText="1"/>
    </xf>
    <xf numFmtId="2" fontId="25" fillId="9" borderId="113" xfId="0" applyNumberFormat="1" applyFont="1" applyFill="1" applyBorder="1" applyAlignment="1">
      <alignment horizontal="center" vertical="center" wrapText="1"/>
    </xf>
    <xf numFmtId="0" fontId="4" fillId="2" borderId="0" xfId="0" applyFont="1" applyFill="1"/>
    <xf numFmtId="0" fontId="3" fillId="10" borderId="120" xfId="0" applyFont="1" applyFill="1" applyBorder="1" applyAlignment="1">
      <alignment horizontal="center" vertical="center" wrapText="1"/>
    </xf>
    <xf numFmtId="0" fontId="3" fillId="10" borderId="121" xfId="0" applyFont="1" applyFill="1" applyBorder="1" applyAlignment="1">
      <alignment horizontal="center" vertical="center" wrapText="1"/>
    </xf>
    <xf numFmtId="0" fontId="31" fillId="8" borderId="131" xfId="0" applyFont="1" applyFill="1" applyBorder="1" applyAlignment="1">
      <alignment horizontal="center" vertical="center" textRotation="90" wrapText="1"/>
    </xf>
    <xf numFmtId="0" fontId="31" fillId="8" borderId="132" xfId="0" applyFont="1" applyFill="1" applyBorder="1" applyAlignment="1">
      <alignment horizontal="center" vertical="center" textRotation="90" wrapText="1"/>
    </xf>
    <xf numFmtId="0" fontId="31" fillId="8" borderId="133" xfId="0" applyFont="1" applyFill="1" applyBorder="1" applyAlignment="1">
      <alignment horizontal="center" vertical="center" textRotation="90" wrapText="1"/>
    </xf>
    <xf numFmtId="0" fontId="31" fillId="2" borderId="0" xfId="0" applyFont="1" applyFill="1"/>
    <xf numFmtId="0" fontId="31" fillId="5" borderId="135" xfId="0" applyFont="1" applyFill="1" applyBorder="1" applyAlignment="1">
      <alignment vertical="center" wrapText="1"/>
    </xf>
    <xf numFmtId="2" fontId="31" fillId="0" borderId="134" xfId="0" applyNumberFormat="1" applyFont="1" applyBorder="1" applyAlignment="1">
      <alignment horizontal="center" vertical="center" wrapText="1"/>
    </xf>
    <xf numFmtId="2" fontId="31" fillId="0" borderId="69" xfId="0" applyNumberFormat="1" applyFont="1" applyBorder="1" applyAlignment="1">
      <alignment horizontal="center" vertical="center" wrapText="1"/>
    </xf>
    <xf numFmtId="2" fontId="32" fillId="3" borderId="69" xfId="0" applyNumberFormat="1" applyFont="1" applyFill="1" applyBorder="1" applyAlignment="1">
      <alignment horizontal="center" vertical="center" wrapText="1"/>
    </xf>
    <xf numFmtId="0" fontId="31" fillId="0" borderId="134" xfId="0" applyFont="1" applyBorder="1" applyAlignment="1">
      <alignment vertical="center" wrapText="1"/>
    </xf>
    <xf numFmtId="0" fontId="31" fillId="0" borderId="135" xfId="0" applyFont="1" applyBorder="1" applyAlignment="1">
      <alignment vertical="center" wrapText="1"/>
    </xf>
    <xf numFmtId="0" fontId="31" fillId="4" borderId="31" xfId="0" applyFont="1" applyFill="1" applyBorder="1" applyAlignment="1">
      <alignment vertical="center" wrapText="1"/>
    </xf>
    <xf numFmtId="2" fontId="31" fillId="0" borderId="29" xfId="0" applyNumberFormat="1" applyFont="1" applyBorder="1" applyAlignment="1">
      <alignment horizontal="center" vertical="center" wrapText="1"/>
    </xf>
    <xf numFmtId="2" fontId="31" fillId="0" borderId="30" xfId="0" applyNumberFormat="1" applyFont="1" applyBorder="1" applyAlignment="1">
      <alignment horizontal="center" vertical="center" wrapText="1"/>
    </xf>
    <xf numFmtId="2" fontId="32" fillId="3" borderId="30" xfId="0" applyNumberFormat="1" applyFont="1" applyFill="1" applyBorder="1" applyAlignment="1">
      <alignment horizontal="center" vertical="center" wrapText="1"/>
    </xf>
    <xf numFmtId="0" fontId="31" fillId="0" borderId="29" xfId="0" applyFont="1" applyBorder="1" applyAlignment="1">
      <alignment vertical="center" wrapText="1"/>
    </xf>
    <xf numFmtId="0" fontId="31" fillId="0" borderId="31" xfId="0" applyFont="1" applyBorder="1" applyAlignment="1">
      <alignment vertical="center" wrapText="1"/>
    </xf>
    <xf numFmtId="0" fontId="31" fillId="5" borderId="34" xfId="0" applyFont="1" applyFill="1" applyBorder="1" applyAlignment="1">
      <alignment vertical="center" wrapText="1"/>
    </xf>
    <xf numFmtId="2" fontId="31" fillId="0" borderId="32" xfId="0" applyNumberFormat="1" applyFont="1" applyBorder="1" applyAlignment="1">
      <alignment horizontal="center" vertical="center" wrapText="1"/>
    </xf>
    <xf numFmtId="2" fontId="31" fillId="0" borderId="33" xfId="0" applyNumberFormat="1" applyFont="1" applyBorder="1" applyAlignment="1">
      <alignment horizontal="center" vertical="center" wrapText="1"/>
    </xf>
    <xf numFmtId="2" fontId="32" fillId="3" borderId="33" xfId="0" applyNumberFormat="1" applyFont="1" applyFill="1" applyBorder="1" applyAlignment="1">
      <alignment horizontal="center" vertical="center" wrapText="1"/>
    </xf>
    <xf numFmtId="0" fontId="31" fillId="4" borderId="34" xfId="0" applyFont="1" applyFill="1" applyBorder="1" applyAlignment="1">
      <alignment vertical="center" wrapText="1"/>
    </xf>
    <xf numFmtId="0" fontId="31" fillId="0" borderId="32" xfId="0" applyFont="1" applyBorder="1" applyAlignment="1">
      <alignment vertical="center" wrapText="1"/>
    </xf>
    <xf numFmtId="0" fontId="31" fillId="0" borderId="34" xfId="0" applyFont="1" applyBorder="1" applyAlignment="1">
      <alignment vertical="center" wrapText="1"/>
    </xf>
    <xf numFmtId="0" fontId="1" fillId="2" borderId="0" xfId="1" applyFill="1" applyAlignment="1">
      <alignment horizontal="right"/>
    </xf>
    <xf numFmtId="0" fontId="4" fillId="0" borderId="30" xfId="0" applyFont="1" applyBorder="1" applyAlignment="1">
      <alignment vertical="center" wrapText="1"/>
    </xf>
    <xf numFmtId="0" fontId="33" fillId="0" borderId="30" xfId="0" applyFont="1" applyBorder="1" applyAlignment="1">
      <alignment vertical="center" wrapText="1"/>
    </xf>
    <xf numFmtId="0" fontId="34" fillId="8" borderId="138" xfId="0" applyFont="1" applyFill="1" applyBorder="1" applyAlignment="1">
      <alignment horizontal="center" vertical="center" wrapText="1"/>
    </xf>
    <xf numFmtId="0" fontId="30" fillId="8" borderId="139" xfId="0" applyFont="1" applyFill="1" applyBorder="1" applyAlignment="1">
      <alignment horizontal="center" vertical="center" wrapText="1"/>
    </xf>
    <xf numFmtId="0" fontId="30" fillId="8" borderId="54" xfId="0" applyFont="1" applyFill="1" applyBorder="1" applyAlignment="1">
      <alignment horizontal="center" vertical="center" wrapText="1"/>
    </xf>
    <xf numFmtId="0" fontId="30" fillId="8" borderId="44" xfId="0" applyFont="1" applyFill="1" applyBorder="1" applyAlignment="1">
      <alignment horizontal="center" vertical="center" wrapText="1"/>
    </xf>
    <xf numFmtId="0" fontId="36" fillId="0" borderId="30" xfId="0" applyFont="1" applyBorder="1" applyAlignment="1">
      <alignment vertical="center" wrapText="1"/>
    </xf>
    <xf numFmtId="0" fontId="37" fillId="0" borderId="30" xfId="0" applyFont="1" applyBorder="1" applyAlignment="1">
      <alignment horizontal="center" vertical="center" wrapText="1"/>
    </xf>
    <xf numFmtId="0" fontId="36" fillId="0" borderId="30" xfId="0" applyFont="1" applyBorder="1" applyAlignment="1">
      <alignment horizontal="justify" vertical="center" wrapText="1"/>
    </xf>
    <xf numFmtId="0" fontId="7" fillId="0" borderId="102" xfId="0" applyFont="1" applyBorder="1" applyAlignment="1">
      <alignment vertical="center" wrapText="1"/>
    </xf>
    <xf numFmtId="0" fontId="31" fillId="0" borderId="134"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69"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33" xfId="0" applyFont="1" applyBorder="1" applyAlignment="1">
      <alignment horizontal="center" vertical="center" wrapText="1"/>
    </xf>
    <xf numFmtId="0" fontId="6" fillId="2" borderId="15" xfId="0" applyFont="1" applyFill="1" applyBorder="1" applyAlignment="1">
      <alignment horizontal="center" vertical="center" wrapText="1"/>
    </xf>
    <xf numFmtId="0" fontId="7" fillId="2" borderId="16" xfId="0" applyFont="1" applyFill="1" applyBorder="1" applyAlignment="1">
      <alignment horizontal="justify" vertical="center"/>
    </xf>
    <xf numFmtId="0" fontId="6" fillId="2" borderId="17" xfId="0" applyFont="1" applyFill="1" applyBorder="1" applyAlignment="1">
      <alignment horizontal="center" vertical="center" wrapText="1"/>
    </xf>
    <xf numFmtId="0" fontId="7" fillId="2" borderId="10" xfId="0" applyFont="1" applyFill="1" applyBorder="1" applyAlignment="1">
      <alignment horizontal="justify" vertical="center" wrapText="1"/>
    </xf>
    <xf numFmtId="0" fontId="6" fillId="2" borderId="18" xfId="0" applyFont="1" applyFill="1" applyBorder="1" applyAlignment="1">
      <alignment horizontal="center" vertical="center" wrapText="1"/>
    </xf>
    <xf numFmtId="0" fontId="7" fillId="2" borderId="12" xfId="0" applyFont="1" applyFill="1" applyBorder="1" applyAlignment="1">
      <alignment horizontal="justify" vertical="center" wrapText="1"/>
    </xf>
    <xf numFmtId="0" fontId="8" fillId="2" borderId="29"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30" xfId="0" applyFont="1" applyFill="1" applyBorder="1" applyAlignment="1">
      <alignment vertical="center" wrapText="1"/>
    </xf>
    <xf numFmtId="0" fontId="10" fillId="2" borderId="30" xfId="0" applyFont="1" applyFill="1" applyBorder="1" applyAlignment="1">
      <alignment vertical="center" wrapText="1"/>
    </xf>
    <xf numFmtId="0" fontId="8" fillId="2" borderId="32" xfId="0" applyFont="1" applyFill="1" applyBorder="1" applyAlignment="1">
      <alignment horizontal="center" vertical="center" wrapText="1"/>
    </xf>
    <xf numFmtId="0" fontId="8" fillId="2" borderId="33" xfId="0" applyFont="1" applyFill="1" applyBorder="1" applyAlignment="1">
      <alignment vertical="center" wrapText="1"/>
    </xf>
    <xf numFmtId="0" fontId="8" fillId="2" borderId="33" xfId="0" applyFont="1" applyFill="1" applyBorder="1" applyAlignment="1">
      <alignment horizontal="center" vertical="center" wrapText="1"/>
    </xf>
    <xf numFmtId="0" fontId="1" fillId="2" borderId="4" xfId="1" applyFill="1" applyBorder="1" applyAlignment="1">
      <alignment horizontal="justify" vertical="center" wrapText="1"/>
    </xf>
    <xf numFmtId="0" fontId="1" fillId="2" borderId="6" xfId="1" applyFill="1" applyBorder="1" applyAlignment="1">
      <alignment horizontal="justify" vertical="center" wrapText="1"/>
    </xf>
    <xf numFmtId="0" fontId="1" fillId="2" borderId="8" xfId="1" applyFill="1" applyBorder="1" applyAlignment="1">
      <alignment horizontal="justify" vertical="center" wrapText="1"/>
    </xf>
    <xf numFmtId="0" fontId="6" fillId="5" borderId="10"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38" fillId="13" borderId="14" xfId="0" applyFont="1" applyFill="1" applyBorder="1" applyAlignment="1">
      <alignment horizontal="center" vertical="center" wrapText="1"/>
    </xf>
    <xf numFmtId="0" fontId="38" fillId="13" borderId="2" xfId="0" applyFont="1" applyFill="1" applyBorder="1" applyAlignment="1">
      <alignment horizontal="center" vertical="center" wrapText="1"/>
    </xf>
    <xf numFmtId="0" fontId="39" fillId="13" borderId="22" xfId="0" applyFont="1" applyFill="1" applyBorder="1" applyAlignment="1">
      <alignment horizontal="center" vertical="center" wrapText="1"/>
    </xf>
    <xf numFmtId="0" fontId="39" fillId="13" borderId="23" xfId="0" applyFont="1" applyFill="1" applyBorder="1" applyAlignment="1">
      <alignment horizontal="center" vertical="center" wrapText="1"/>
    </xf>
    <xf numFmtId="0" fontId="39" fillId="13" borderId="24" xfId="0" applyFont="1" applyFill="1" applyBorder="1" applyAlignment="1">
      <alignment horizontal="center" vertical="center" wrapText="1"/>
    </xf>
    <xf numFmtId="0" fontId="39" fillId="13" borderId="25" xfId="0" applyFont="1" applyFill="1" applyBorder="1" applyAlignment="1">
      <alignment horizontal="center" vertical="center" wrapText="1"/>
    </xf>
    <xf numFmtId="0" fontId="5" fillId="13" borderId="136" xfId="0" applyFont="1" applyFill="1" applyBorder="1" applyAlignment="1">
      <alignment horizontal="center" vertical="center" wrapText="1"/>
    </xf>
    <xf numFmtId="0" fontId="5" fillId="13" borderId="137" xfId="0" applyFont="1" applyFill="1" applyBorder="1" applyAlignment="1">
      <alignment horizontal="center" vertical="center" wrapText="1"/>
    </xf>
    <xf numFmtId="0" fontId="13" fillId="13" borderId="136" xfId="0" applyFont="1" applyFill="1" applyBorder="1" applyAlignment="1">
      <alignment horizontal="center" vertical="center" wrapText="1"/>
    </xf>
    <xf numFmtId="0" fontId="13" fillId="13" borderId="137"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25" xfId="0" applyFont="1" applyFill="1" applyBorder="1" applyAlignment="1">
      <alignment horizontal="center" vertical="center" wrapText="1"/>
    </xf>
    <xf numFmtId="2" fontId="11" fillId="5" borderId="109" xfId="0" applyNumberFormat="1" applyFont="1" applyFill="1" applyBorder="1" applyAlignment="1">
      <alignment horizontal="center" vertical="center"/>
    </xf>
    <xf numFmtId="0" fontId="14" fillId="8" borderId="138" xfId="0" applyFont="1" applyFill="1" applyBorder="1" applyAlignment="1">
      <alignment horizontal="center" vertical="center" wrapText="1"/>
    </xf>
    <xf numFmtId="2" fontId="26" fillId="9" borderId="141" xfId="0" applyNumberFormat="1" applyFont="1" applyFill="1" applyBorder="1" applyAlignment="1">
      <alignment horizontal="center" vertical="center" wrapText="1"/>
    </xf>
    <xf numFmtId="2" fontId="41" fillId="9" borderId="94" xfId="0" applyNumberFormat="1" applyFont="1" applyFill="1" applyBorder="1" applyAlignment="1">
      <alignment horizontal="center" vertical="center" wrapText="1"/>
    </xf>
    <xf numFmtId="2" fontId="25" fillId="9" borderId="142" xfId="0" applyNumberFormat="1" applyFont="1" applyFill="1" applyBorder="1" applyAlignment="1">
      <alignment horizontal="center" vertical="center" wrapText="1"/>
    </xf>
    <xf numFmtId="0" fontId="31" fillId="5" borderId="31" xfId="0" applyFont="1" applyFill="1" applyBorder="1" applyAlignment="1">
      <alignment vertical="center" wrapText="1"/>
    </xf>
    <xf numFmtId="2" fontId="31" fillId="0" borderId="143" xfId="0" applyNumberFormat="1" applyFont="1" applyBorder="1" applyAlignment="1">
      <alignment horizontal="center" vertical="center" wrapText="1"/>
    </xf>
    <xf numFmtId="2" fontId="32" fillId="3" borderId="144" xfId="0" applyNumberFormat="1" applyFont="1" applyFill="1" applyBorder="1" applyAlignment="1">
      <alignment horizontal="center" vertical="center" wrapText="1"/>
    </xf>
    <xf numFmtId="0" fontId="4" fillId="5" borderId="135" xfId="0" applyFont="1" applyFill="1" applyBorder="1"/>
    <xf numFmtId="0" fontId="4" fillId="5" borderId="31" xfId="0" applyFont="1" applyFill="1" applyBorder="1"/>
    <xf numFmtId="0" fontId="4" fillId="5" borderId="34" xfId="0" applyFont="1" applyFill="1" applyBorder="1"/>
    <xf numFmtId="0" fontId="6" fillId="4" borderId="31" xfId="0" applyFont="1" applyFill="1" applyBorder="1" applyAlignment="1">
      <alignment horizontal="center" wrapText="1"/>
    </xf>
    <xf numFmtId="0" fontId="6" fillId="4" borderId="16" xfId="0" applyFont="1" applyFill="1" applyBorder="1" applyAlignment="1">
      <alignment horizontal="center" vertical="center" wrapText="1"/>
    </xf>
    <xf numFmtId="0" fontId="8" fillId="4" borderId="34" xfId="0" applyFont="1" applyFill="1" applyBorder="1" applyAlignment="1">
      <alignment vertical="top" wrapText="1"/>
    </xf>
    <xf numFmtId="0" fontId="40" fillId="14" borderId="1" xfId="0" applyFont="1" applyFill="1" applyBorder="1" applyAlignment="1">
      <alignment horizontal="center"/>
    </xf>
    <xf numFmtId="0" fontId="40" fillId="14" borderId="2" xfId="0" applyFont="1" applyFill="1" applyBorder="1" applyAlignment="1">
      <alignment horizontal="center"/>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9" fillId="12" borderId="1" xfId="0" applyFont="1" applyFill="1" applyBorder="1" applyAlignment="1">
      <alignment horizontal="center" vertical="center" wrapText="1"/>
    </xf>
    <xf numFmtId="0" fontId="15" fillId="12" borderId="13" xfId="0" applyFont="1" applyFill="1" applyBorder="1" applyAlignment="1">
      <alignment horizontal="center" vertical="center" wrapText="1"/>
    </xf>
    <xf numFmtId="0" fontId="15" fillId="12" borderId="2" xfId="0" applyFont="1" applyFill="1" applyBorder="1" applyAlignment="1">
      <alignment horizontal="center" vertical="center" wrapText="1"/>
    </xf>
    <xf numFmtId="0" fontId="9" fillId="14" borderId="19" xfId="0" applyFont="1" applyFill="1" applyBorder="1" applyAlignment="1">
      <alignment horizontal="center" vertical="center" wrapText="1"/>
    </xf>
    <xf numFmtId="0" fontId="9" fillId="14" borderId="20" xfId="0" applyFont="1" applyFill="1" applyBorder="1" applyAlignment="1">
      <alignment horizontal="center" vertical="center" wrapText="1"/>
    </xf>
    <xf numFmtId="0" fontId="9" fillId="14" borderId="21"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27" xfId="0" applyFont="1" applyFill="1" applyBorder="1" applyAlignment="1">
      <alignment horizontal="left" vertical="center" wrapText="1"/>
    </xf>
    <xf numFmtId="0" fontId="8" fillId="2" borderId="30" xfId="0" applyFont="1" applyFill="1" applyBorder="1" applyAlignment="1">
      <alignment horizontal="left" vertical="center" wrapText="1"/>
    </xf>
    <xf numFmtId="0" fontId="8" fillId="2" borderId="27"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5" borderId="28" xfId="0" applyFont="1" applyFill="1" applyBorder="1" applyAlignment="1">
      <alignment vertical="top" wrapText="1"/>
    </xf>
    <xf numFmtId="0" fontId="8" fillId="5" borderId="31" xfId="0" applyFont="1" applyFill="1" applyBorder="1" applyAlignment="1">
      <alignment vertical="top" wrapText="1"/>
    </xf>
    <xf numFmtId="0" fontId="6" fillId="0" borderId="3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2" fillId="2" borderId="0" xfId="0" applyFont="1" applyFill="1" applyAlignment="1">
      <alignment horizontal="center"/>
    </xf>
    <xf numFmtId="0" fontId="13" fillId="14" borderId="35" xfId="0" applyFont="1" applyFill="1" applyBorder="1" applyAlignment="1">
      <alignment horizontal="center" vertical="center" wrapText="1"/>
    </xf>
    <xf numFmtId="0" fontId="13" fillId="14" borderId="36" xfId="0" applyFont="1" applyFill="1" applyBorder="1" applyAlignment="1">
      <alignment horizontal="center" vertical="center" wrapText="1"/>
    </xf>
    <xf numFmtId="0" fontId="13" fillId="14" borderId="21" xfId="0" applyFont="1" applyFill="1" applyBorder="1" applyAlignment="1">
      <alignment horizontal="center" vertical="center" wrapText="1"/>
    </xf>
    <xf numFmtId="0" fontId="13" fillId="14" borderId="19" xfId="0" applyFont="1" applyFill="1" applyBorder="1" applyAlignment="1">
      <alignment horizontal="center" vertical="center" wrapText="1"/>
    </xf>
    <xf numFmtId="0" fontId="13" fillId="14" borderId="20" xfId="0" applyFont="1" applyFill="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15" fillId="14" borderId="42" xfId="0" applyFont="1" applyFill="1" applyBorder="1" applyAlignment="1">
      <alignment horizontal="center" vertical="center" wrapText="1"/>
    </xf>
    <xf numFmtId="0" fontId="15" fillId="14" borderId="43" xfId="0" applyFont="1" applyFill="1" applyBorder="1" applyAlignment="1">
      <alignment horizontal="center" vertical="center" wrapText="1"/>
    </xf>
    <xf numFmtId="0" fontId="15" fillId="14" borderId="44"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4" fillId="7" borderId="30"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6" fillId="3" borderId="45" xfId="0" applyFont="1" applyFill="1" applyBorder="1" applyAlignment="1">
      <alignment horizontal="center" vertical="center" wrapText="1"/>
    </xf>
    <xf numFmtId="0" fontId="16" fillId="3" borderId="46" xfId="0" applyFont="1" applyFill="1" applyBorder="1" applyAlignment="1">
      <alignment horizontal="center" vertical="center" wrapText="1"/>
    </xf>
    <xf numFmtId="0" fontId="16" fillId="3" borderId="47" xfId="0" applyFont="1" applyFill="1" applyBorder="1" applyAlignment="1">
      <alignment horizontal="center" vertical="center" wrapText="1"/>
    </xf>
    <xf numFmtId="0" fontId="17" fillId="3" borderId="48" xfId="0" applyFont="1" applyFill="1" applyBorder="1" applyAlignment="1">
      <alignment horizontal="center" vertical="center" wrapText="1"/>
    </xf>
    <xf numFmtId="0" fontId="17" fillId="3" borderId="51"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8" fillId="3" borderId="37"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20" fillId="0" borderId="57" xfId="0" applyFont="1" applyBorder="1" applyAlignment="1">
      <alignment horizontal="justify" vertical="center" wrapText="1"/>
    </xf>
    <xf numFmtId="0" fontId="20" fillId="0" borderId="60" xfId="0" applyFont="1" applyBorder="1" applyAlignment="1">
      <alignment horizontal="justify" vertical="center" wrapText="1"/>
    </xf>
    <xf numFmtId="0" fontId="6" fillId="0" borderId="57" xfId="0" applyFont="1" applyBorder="1" applyAlignment="1">
      <alignment horizontal="center" vertical="center" wrapText="1"/>
    </xf>
    <xf numFmtId="0" fontId="6" fillId="0" borderId="60" xfId="0" applyFont="1" applyBorder="1" applyAlignment="1">
      <alignment horizontal="center" vertical="center" wrapText="1"/>
    </xf>
    <xf numFmtId="0" fontId="20" fillId="0" borderId="58" xfId="0" applyFont="1" applyBorder="1" applyAlignment="1">
      <alignment horizontal="justify" vertical="center" wrapText="1"/>
    </xf>
    <xf numFmtId="0" fontId="20" fillId="0" borderId="61" xfId="0" applyFont="1" applyBorder="1" applyAlignment="1">
      <alignment horizontal="justify" vertical="center" wrapText="1"/>
    </xf>
    <xf numFmtId="0" fontId="7" fillId="0" borderId="62" xfId="0" applyFont="1" applyBorder="1" applyAlignment="1">
      <alignment vertical="center" wrapText="1"/>
    </xf>
    <xf numFmtId="0" fontId="7" fillId="0" borderId="59" xfId="0" applyFont="1" applyBorder="1" applyAlignment="1">
      <alignment vertical="center" wrapText="1"/>
    </xf>
    <xf numFmtId="0" fontId="19" fillId="0" borderId="56" xfId="0" applyFont="1" applyBorder="1" applyAlignment="1">
      <alignment vertical="center" wrapText="1"/>
    </xf>
    <xf numFmtId="0" fontId="19" fillId="0" borderId="59" xfId="0" applyFont="1" applyBorder="1" applyAlignment="1">
      <alignment vertical="center" wrapText="1"/>
    </xf>
    <xf numFmtId="0" fontId="7" fillId="0" borderId="63" xfId="0" applyFont="1" applyBorder="1" applyAlignment="1">
      <alignment vertical="center" wrapText="1"/>
    </xf>
    <xf numFmtId="0" fontId="19" fillId="0" borderId="63" xfId="0" applyFont="1" applyBorder="1" applyAlignment="1">
      <alignment vertical="center" wrapText="1"/>
    </xf>
    <xf numFmtId="0" fontId="21" fillId="0" borderId="60" xfId="0" applyFont="1" applyBorder="1" applyAlignment="1">
      <alignment vertical="center" wrapText="1"/>
    </xf>
    <xf numFmtId="0" fontId="21" fillId="0" borderId="61" xfId="0" applyFont="1" applyBorder="1" applyAlignment="1">
      <alignment vertical="center" wrapText="1"/>
    </xf>
    <xf numFmtId="0" fontId="17" fillId="3" borderId="71" xfId="0" applyFont="1" applyFill="1" applyBorder="1" applyAlignment="1">
      <alignment horizontal="center" vertical="center" wrapText="1"/>
    </xf>
    <xf numFmtId="0" fontId="19" fillId="0" borderId="64" xfId="0" applyFont="1" applyBorder="1" applyAlignment="1">
      <alignment vertical="center" wrapText="1"/>
    </xf>
    <xf numFmtId="0" fontId="6" fillId="0" borderId="65" xfId="0" applyFont="1" applyBorder="1" applyAlignment="1">
      <alignment horizontal="center" vertical="center" wrapText="1"/>
    </xf>
    <xf numFmtId="0" fontId="6" fillId="0" borderId="60" xfId="0" applyFont="1" applyBorder="1" applyAlignment="1">
      <alignment horizontal="justify" vertical="center" wrapText="1"/>
    </xf>
    <xf numFmtId="0" fontId="6" fillId="0" borderId="65" xfId="0" applyFont="1" applyBorder="1" applyAlignment="1">
      <alignment horizontal="justify" vertical="center" wrapText="1"/>
    </xf>
    <xf numFmtId="0" fontId="6" fillId="0" borderId="61" xfId="0" applyFont="1" applyBorder="1" applyAlignment="1">
      <alignment horizontal="justify" vertical="center" wrapText="1"/>
    </xf>
    <xf numFmtId="0" fontId="6" fillId="0" borderId="66" xfId="0" applyFont="1" applyBorder="1" applyAlignment="1">
      <alignment horizontal="justify" vertical="center" wrapText="1"/>
    </xf>
    <xf numFmtId="0" fontId="14" fillId="8" borderId="54" xfId="0" applyFont="1" applyFill="1" applyBorder="1" applyAlignment="1">
      <alignment horizontal="left" vertical="center" wrapText="1"/>
    </xf>
    <xf numFmtId="0" fontId="14" fillId="8" borderId="67" xfId="0" applyFont="1" applyFill="1" applyBorder="1" applyAlignment="1">
      <alignment horizontal="left" vertical="center" wrapText="1"/>
    </xf>
    <xf numFmtId="0" fontId="14" fillId="8" borderId="91" xfId="0" applyFont="1" applyFill="1" applyBorder="1" applyAlignment="1">
      <alignment horizontal="left" vertical="center" wrapText="1"/>
    </xf>
    <xf numFmtId="0" fontId="14" fillId="8" borderId="79" xfId="0" applyFont="1" applyFill="1" applyBorder="1" applyAlignment="1">
      <alignment horizontal="left" vertical="center" wrapText="1"/>
    </xf>
    <xf numFmtId="2" fontId="25" fillId="9" borderId="92" xfId="0" applyNumberFormat="1" applyFont="1" applyFill="1" applyBorder="1" applyAlignment="1">
      <alignment horizontal="center" vertical="center" wrapText="1"/>
    </xf>
    <xf numFmtId="2" fontId="25" fillId="9" borderId="93" xfId="0" applyNumberFormat="1" applyFont="1" applyFill="1" applyBorder="1" applyAlignment="1">
      <alignment horizontal="center" vertical="center" wrapText="1"/>
    </xf>
    <xf numFmtId="0" fontId="16" fillId="3" borderId="76" xfId="0" applyFont="1" applyFill="1" applyBorder="1" applyAlignment="1">
      <alignment horizontal="center" vertical="center" wrapText="1"/>
    </xf>
    <xf numFmtId="0" fontId="16" fillId="3" borderId="77" xfId="0" applyFont="1" applyFill="1" applyBorder="1" applyAlignment="1">
      <alignment horizontal="center" vertical="center" wrapText="1"/>
    </xf>
    <xf numFmtId="0" fontId="16" fillId="3" borderId="78" xfId="0" applyFont="1" applyFill="1" applyBorder="1" applyAlignment="1">
      <alignment horizontal="center" vertical="center" wrapText="1"/>
    </xf>
    <xf numFmtId="0" fontId="17" fillId="3" borderId="79" xfId="0" applyFont="1" applyFill="1" applyBorder="1" applyAlignment="1">
      <alignment horizontal="center" vertical="center" wrapText="1"/>
    </xf>
    <xf numFmtId="0" fontId="17" fillId="3" borderId="81" xfId="0" applyFont="1" applyFill="1" applyBorder="1" applyAlignment="1">
      <alignment horizontal="center" vertical="center" wrapText="1"/>
    </xf>
    <xf numFmtId="0" fontId="18" fillId="3" borderId="67" xfId="0" applyFont="1" applyFill="1" applyBorder="1" applyAlignment="1">
      <alignment horizontal="center" vertical="center" wrapText="1"/>
    </xf>
    <xf numFmtId="0" fontId="18" fillId="3" borderId="80" xfId="0" applyFont="1" applyFill="1" applyBorder="1" applyAlignment="1">
      <alignment horizontal="center" vertical="center" wrapText="1"/>
    </xf>
    <xf numFmtId="0" fontId="14" fillId="8" borderId="109" xfId="0" applyFont="1" applyFill="1" applyBorder="1" applyAlignment="1">
      <alignment horizontal="left" vertical="center" wrapText="1"/>
    </xf>
    <xf numFmtId="0" fontId="14" fillId="8" borderId="110" xfId="0" applyFont="1" applyFill="1" applyBorder="1" applyAlignment="1">
      <alignment horizontal="left" vertical="center" wrapText="1"/>
    </xf>
    <xf numFmtId="0" fontId="14" fillId="8" borderId="113" xfId="0" applyFont="1" applyFill="1" applyBorder="1" applyAlignment="1">
      <alignment horizontal="left" vertical="center" wrapText="1"/>
    </xf>
    <xf numFmtId="2" fontId="25" fillId="9" borderId="109" xfId="0" applyNumberFormat="1" applyFont="1" applyFill="1" applyBorder="1" applyAlignment="1">
      <alignment horizontal="center" vertical="center" wrapText="1"/>
    </xf>
    <xf numFmtId="2" fontId="25" fillId="9" borderId="113" xfId="0" applyNumberFormat="1" applyFont="1" applyFill="1" applyBorder="1" applyAlignment="1">
      <alignment horizontal="center" vertical="center" wrapText="1"/>
    </xf>
    <xf numFmtId="0" fontId="16" fillId="3" borderId="95" xfId="0" applyFont="1" applyFill="1" applyBorder="1" applyAlignment="1">
      <alignment horizontal="center" vertical="center" wrapText="1"/>
    </xf>
    <xf numFmtId="0" fontId="16" fillId="3" borderId="96" xfId="0" applyFont="1" applyFill="1" applyBorder="1" applyAlignment="1">
      <alignment horizontal="center" vertical="center" wrapText="1"/>
    </xf>
    <xf numFmtId="0" fontId="16" fillId="3" borderId="97" xfId="0" applyFont="1" applyFill="1" applyBorder="1" applyAlignment="1">
      <alignment horizontal="center" vertical="center" wrapText="1"/>
    </xf>
    <xf numFmtId="0" fontId="17" fillId="3" borderId="98" xfId="0" applyFont="1" applyFill="1" applyBorder="1" applyAlignment="1">
      <alignment horizontal="center" vertical="center" wrapText="1"/>
    </xf>
    <xf numFmtId="0" fontId="18" fillId="3" borderId="98" xfId="0" applyFont="1" applyFill="1" applyBorder="1" applyAlignment="1">
      <alignment horizontal="center" vertical="center" wrapText="1"/>
    </xf>
    <xf numFmtId="0" fontId="9" fillId="3" borderId="114" xfId="0" applyFont="1" applyFill="1" applyBorder="1" applyAlignment="1">
      <alignment horizontal="center" vertical="center" wrapText="1"/>
    </xf>
    <xf numFmtId="0" fontId="9" fillId="3" borderId="115" xfId="0" applyFont="1" applyFill="1" applyBorder="1" applyAlignment="1">
      <alignment horizontal="center" vertical="center" wrapText="1"/>
    </xf>
    <xf numFmtId="0" fontId="9" fillId="3" borderId="116" xfId="0" applyFont="1" applyFill="1" applyBorder="1" applyAlignment="1">
      <alignment horizontal="center" vertical="center" wrapText="1"/>
    </xf>
    <xf numFmtId="0" fontId="3" fillId="2" borderId="0" xfId="0" applyFont="1" applyFill="1" applyAlignment="1">
      <alignment horizontal="center"/>
    </xf>
    <xf numFmtId="0" fontId="9" fillId="3" borderId="117" xfId="0" applyFont="1" applyFill="1" applyBorder="1" applyAlignment="1">
      <alignment horizontal="center" vertical="center" wrapText="1"/>
    </xf>
    <xf numFmtId="0" fontId="9" fillId="3" borderId="118" xfId="0" applyFont="1" applyFill="1" applyBorder="1" applyAlignment="1">
      <alignment horizontal="center" vertical="center" wrapText="1"/>
    </xf>
    <xf numFmtId="0" fontId="9" fillId="3" borderId="119" xfId="0" applyFont="1" applyFill="1" applyBorder="1" applyAlignment="1">
      <alignment horizontal="center" vertical="center" wrapText="1"/>
    </xf>
    <xf numFmtId="0" fontId="8" fillId="0" borderId="122" xfId="0" applyFont="1" applyBorder="1" applyAlignment="1">
      <alignment horizontal="center" wrapText="1"/>
    </xf>
    <xf numFmtId="0" fontId="8" fillId="0" borderId="123" xfId="0" applyFont="1" applyBorder="1" applyAlignment="1">
      <alignment horizontal="center" wrapText="1"/>
    </xf>
    <xf numFmtId="0" fontId="8" fillId="0" borderId="124" xfId="0" applyFont="1" applyBorder="1" applyAlignment="1">
      <alignment horizontal="center" wrapText="1"/>
    </xf>
    <xf numFmtId="0" fontId="8" fillId="0" borderId="122" xfId="0" applyFont="1" applyBorder="1" applyAlignment="1">
      <alignment horizontal="justify" vertical="center" wrapText="1"/>
    </xf>
    <xf numFmtId="0" fontId="8" fillId="0" borderId="123" xfId="0" applyFont="1" applyBorder="1" applyAlignment="1">
      <alignment horizontal="justify" vertical="center" wrapText="1"/>
    </xf>
    <xf numFmtId="0" fontId="8" fillId="0" borderId="124" xfId="0" applyFont="1" applyBorder="1" applyAlignment="1">
      <alignment horizontal="justify" vertical="center" wrapText="1"/>
    </xf>
    <xf numFmtId="0" fontId="8" fillId="0" borderId="122" xfId="0" applyFont="1" applyBorder="1" applyAlignment="1">
      <alignment horizontal="center" vertical="center" wrapText="1"/>
    </xf>
    <xf numFmtId="0" fontId="8" fillId="0" borderId="123" xfId="0" applyFont="1" applyBorder="1" applyAlignment="1">
      <alignment horizontal="center" vertical="center" wrapText="1"/>
    </xf>
    <xf numFmtId="0" fontId="8" fillId="0" borderId="124" xfId="0" applyFont="1" applyBorder="1" applyAlignment="1">
      <alignment horizontal="center" vertical="center" wrapText="1"/>
    </xf>
    <xf numFmtId="0" fontId="7" fillId="0" borderId="122" xfId="0" applyFont="1" applyBorder="1" applyAlignment="1">
      <alignment vertical="center" wrapText="1"/>
    </xf>
    <xf numFmtId="0" fontId="7" fillId="0" borderId="123" xfId="0" applyFont="1" applyBorder="1" applyAlignment="1">
      <alignment vertical="center" wrapText="1"/>
    </xf>
    <xf numFmtId="0" fontId="7" fillId="0" borderId="124" xfId="0" applyFont="1" applyBorder="1" applyAlignment="1">
      <alignment vertical="center" wrapText="1"/>
    </xf>
    <xf numFmtId="0" fontId="29" fillId="3" borderId="35" xfId="0" applyFont="1" applyFill="1" applyBorder="1" applyAlignment="1">
      <alignment horizontal="center" vertical="center" wrapText="1"/>
    </xf>
    <xf numFmtId="0" fontId="29" fillId="3" borderId="36" xfId="0" applyFont="1" applyFill="1" applyBorder="1" applyAlignment="1">
      <alignment horizontal="center" vertical="center" wrapText="1"/>
    </xf>
    <xf numFmtId="0" fontId="29" fillId="3" borderId="125" xfId="0" applyFont="1" applyFill="1" applyBorder="1" applyAlignment="1">
      <alignment horizontal="center" vertical="center" wrapText="1"/>
    </xf>
    <xf numFmtId="0" fontId="5" fillId="3" borderId="126" xfId="0" applyFont="1" applyFill="1" applyBorder="1" applyAlignment="1">
      <alignment horizontal="center" vertical="center" wrapText="1"/>
    </xf>
    <xf numFmtId="0" fontId="5" fillId="3" borderId="127" xfId="0" applyFont="1" applyFill="1" applyBorder="1" applyAlignment="1">
      <alignment horizontal="center" vertical="center" wrapText="1"/>
    </xf>
    <xf numFmtId="0" fontId="5" fillId="3" borderId="128" xfId="0" applyFont="1" applyFill="1" applyBorder="1" applyAlignment="1">
      <alignment horizontal="center" vertical="center" wrapText="1"/>
    </xf>
    <xf numFmtId="0" fontId="30" fillId="3" borderId="35" xfId="0" applyFont="1" applyFill="1" applyBorder="1" applyAlignment="1">
      <alignment horizontal="center" vertical="center" wrapText="1"/>
    </xf>
    <xf numFmtId="0" fontId="30" fillId="3" borderId="125" xfId="0" applyFont="1" applyFill="1" applyBorder="1" applyAlignment="1">
      <alignment horizontal="center" vertical="center" wrapText="1"/>
    </xf>
    <xf numFmtId="0" fontId="30" fillId="3" borderId="129" xfId="0" applyFont="1" applyFill="1" applyBorder="1" applyAlignment="1">
      <alignment horizontal="center" vertical="center" wrapText="1"/>
    </xf>
    <xf numFmtId="0" fontId="30" fillId="3" borderId="130" xfId="0" applyFont="1" applyFill="1" applyBorder="1" applyAlignment="1">
      <alignment horizontal="center" vertical="center" wrapText="1"/>
    </xf>
    <xf numFmtId="0" fontId="31" fillId="8" borderId="26" xfId="0" applyFont="1" applyFill="1" applyBorder="1" applyAlignment="1">
      <alignment horizontal="center" vertical="center" wrapText="1"/>
    </xf>
    <xf numFmtId="0" fontId="31" fillId="8" borderId="32" xfId="0" applyFont="1" applyFill="1" applyBorder="1" applyAlignment="1">
      <alignment horizontal="center" vertical="center" wrapText="1"/>
    </xf>
    <xf numFmtId="0" fontId="31" fillId="8" borderId="27" xfId="0" applyFont="1" applyFill="1" applyBorder="1" applyAlignment="1">
      <alignment horizontal="center" vertical="center" textRotation="90" wrapText="1"/>
    </xf>
    <xf numFmtId="0" fontId="31" fillId="8" borderId="33" xfId="0" applyFont="1" applyFill="1" applyBorder="1" applyAlignment="1">
      <alignment horizontal="center" vertical="center" textRotation="90" wrapText="1"/>
    </xf>
    <xf numFmtId="0" fontId="31" fillId="8" borderId="28" xfId="0" applyFont="1" applyFill="1" applyBorder="1" applyAlignment="1">
      <alignment horizontal="center" vertical="center" textRotation="90" wrapText="1"/>
    </xf>
    <xf numFmtId="0" fontId="31" fillId="8" borderId="34" xfId="0" applyFont="1" applyFill="1" applyBorder="1" applyAlignment="1">
      <alignment horizontal="center" vertical="center" textRotation="90" wrapText="1"/>
    </xf>
    <xf numFmtId="0" fontId="30" fillId="3" borderId="36"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35" fillId="0" borderId="30" xfId="0" applyFont="1" applyBorder="1" applyAlignment="1">
      <alignment horizontal="center" vertical="center" wrapText="1"/>
    </xf>
    <xf numFmtId="0" fontId="15" fillId="11" borderId="42" xfId="0" applyFont="1" applyFill="1" applyBorder="1" applyAlignment="1">
      <alignment horizontal="center" vertical="center" wrapText="1"/>
    </xf>
    <xf numFmtId="0" fontId="15" fillId="11" borderId="43" xfId="0" applyFont="1" applyFill="1" applyBorder="1" applyAlignment="1">
      <alignment horizontal="center" vertical="center" wrapText="1"/>
    </xf>
    <xf numFmtId="0" fontId="30" fillId="8" borderId="140" xfId="0" applyFont="1" applyFill="1" applyBorder="1" applyAlignment="1">
      <alignment horizontal="center" vertical="center" wrapText="1"/>
    </xf>
    <xf numFmtId="0" fontId="30" fillId="8" borderId="0" xfId="0" applyFont="1" applyFill="1" applyAlignment="1">
      <alignment horizontal="center" vertical="center" wrapText="1"/>
    </xf>
    <xf numFmtId="0" fontId="30" fillId="8" borderId="139" xfId="0" applyFont="1" applyFill="1" applyBorder="1" applyAlignment="1">
      <alignment horizontal="center" vertical="center" wrapText="1"/>
    </xf>
  </cellXfs>
  <cellStyles count="2">
    <cellStyle name="Hyperlink" xfId="1" builtinId="8"/>
    <cellStyle name="Normal" xfId="0" builtinId="0"/>
  </cellStyles>
  <dxfs count="129">
    <dxf>
      <font>
        <color auto="1"/>
      </font>
      <fill>
        <patternFill>
          <bgColor rgb="FFFF0000"/>
        </patternFill>
      </fill>
    </dxf>
    <dxf>
      <font>
        <color theme="1"/>
      </font>
      <fill>
        <patternFill>
          <bgColor rgb="FFFFFF00"/>
        </patternFill>
      </fill>
    </dxf>
    <dxf>
      <font>
        <color auto="1"/>
      </font>
      <fill>
        <patternFill>
          <bgColor rgb="FF92D050"/>
        </patternFill>
      </fill>
    </dxf>
    <dxf>
      <font>
        <color auto="1"/>
      </font>
      <fill>
        <patternFill>
          <bgColor rgb="FFFF0000"/>
        </patternFill>
      </fill>
    </dxf>
    <dxf>
      <font>
        <color theme="1"/>
      </font>
      <fill>
        <patternFill>
          <bgColor rgb="FFFFFF00"/>
        </patternFill>
      </fill>
    </dxf>
    <dxf>
      <font>
        <color auto="1"/>
      </font>
      <fill>
        <patternFill>
          <bgColor rgb="FF92D050"/>
        </patternFill>
      </fill>
    </dxf>
    <dxf>
      <font>
        <color auto="1"/>
      </font>
      <fill>
        <patternFill>
          <bgColor rgb="FFFF0000"/>
        </patternFill>
      </fill>
    </dxf>
    <dxf>
      <font>
        <color theme="1"/>
      </font>
      <fill>
        <patternFill>
          <bgColor rgb="FFFFFF00"/>
        </patternFill>
      </fill>
    </dxf>
    <dxf>
      <font>
        <color auto="1"/>
      </font>
      <fill>
        <patternFill>
          <bgColor rgb="FF92D050"/>
        </patternFill>
      </fill>
    </dxf>
    <dxf>
      <font>
        <color auto="1"/>
      </font>
      <fill>
        <patternFill>
          <bgColor rgb="FF92D050"/>
        </patternFill>
      </fill>
    </dxf>
    <dxf>
      <font>
        <color theme="1"/>
      </font>
      <fill>
        <patternFill>
          <bgColor rgb="FFFFFF00"/>
        </patternFill>
      </fill>
    </dxf>
    <dxf>
      <font>
        <color auto="1"/>
      </font>
      <fill>
        <patternFill>
          <bgColor rgb="FFFF0000"/>
        </patternFill>
      </fill>
    </dxf>
    <dxf>
      <font>
        <color auto="1"/>
      </font>
      <fill>
        <patternFill>
          <bgColor rgb="FF92D050"/>
        </patternFill>
      </fill>
    </dxf>
    <dxf>
      <font>
        <color theme="1"/>
      </font>
      <fill>
        <patternFill>
          <bgColor rgb="FFFFFF00"/>
        </patternFill>
      </fill>
    </dxf>
    <dxf>
      <font>
        <color auto="1"/>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ont>
        <color auto="1"/>
      </font>
      <fill>
        <patternFill>
          <bgColor rgb="FFFF0000"/>
        </patternFill>
      </fill>
    </dxf>
    <dxf>
      <font>
        <color theme="1"/>
      </font>
      <fill>
        <patternFill>
          <bgColor rgb="FFFFFF00"/>
        </patternFill>
      </fill>
    </dxf>
    <dxf>
      <font>
        <color auto="1"/>
      </font>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ont>
        <color auto="1"/>
      </font>
      <fill>
        <patternFill>
          <bgColor rgb="FFFF0000"/>
        </patternFill>
      </fill>
    </dxf>
    <dxf>
      <font>
        <color theme="1"/>
      </font>
      <fill>
        <patternFill>
          <bgColor rgb="FFFFFF00"/>
        </patternFill>
      </fill>
    </dxf>
    <dxf>
      <font>
        <color auto="1"/>
      </font>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ont>
        <color auto="1"/>
      </font>
      <fill>
        <patternFill>
          <bgColor rgb="FF92D050"/>
        </patternFill>
      </fill>
    </dxf>
    <dxf>
      <font>
        <color theme="1"/>
      </font>
      <fill>
        <patternFill>
          <bgColor rgb="FFFFFF00"/>
        </patternFill>
      </fill>
    </dxf>
    <dxf>
      <font>
        <color auto="1"/>
      </font>
      <fill>
        <patternFill>
          <bgColor rgb="FFFF0000"/>
        </patternFill>
      </fill>
    </dxf>
    <dxf>
      <font>
        <color auto="1"/>
      </font>
      <fill>
        <patternFill>
          <bgColor rgb="FF92D050"/>
        </patternFill>
      </fill>
    </dxf>
    <dxf>
      <font>
        <color theme="1"/>
      </font>
      <fill>
        <patternFill>
          <bgColor rgb="FFFFFF00"/>
        </patternFill>
      </fill>
    </dxf>
    <dxf>
      <font>
        <color auto="1"/>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ont>
        <color auto="1"/>
      </font>
      <fill>
        <patternFill>
          <bgColor rgb="FFFF0000"/>
        </patternFill>
      </fill>
    </dxf>
    <dxf>
      <font>
        <color theme="1"/>
      </font>
      <fill>
        <patternFill>
          <bgColor rgb="FFFFFF00"/>
        </patternFill>
      </fill>
    </dxf>
    <dxf>
      <font>
        <color auto="1"/>
      </font>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ont>
        <color auto="1"/>
      </font>
      <fill>
        <patternFill>
          <bgColor rgb="FFFF0000"/>
        </patternFill>
      </fill>
    </dxf>
    <dxf>
      <font>
        <color theme="1"/>
      </font>
      <fill>
        <patternFill>
          <bgColor rgb="FFFFFF00"/>
        </patternFill>
      </fill>
    </dxf>
    <dxf>
      <font>
        <color auto="1"/>
      </font>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ont>
        <color theme="1"/>
      </font>
      <fill>
        <patternFill>
          <bgColor rgb="FFFFFF00"/>
        </patternFill>
      </fill>
    </dxf>
    <dxf>
      <font>
        <color auto="1"/>
      </font>
      <fill>
        <patternFill>
          <bgColor rgb="FFFF0000"/>
        </patternFill>
      </fill>
    </dxf>
    <dxf>
      <font>
        <color auto="1"/>
      </font>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ont>
        <color auto="1"/>
      </font>
      <fill>
        <patternFill>
          <bgColor rgb="FF92D050"/>
        </patternFill>
      </fill>
    </dxf>
    <dxf>
      <font>
        <color theme="1"/>
      </font>
      <fill>
        <patternFill>
          <bgColor rgb="FFFFFF00"/>
        </patternFill>
      </fill>
    </dxf>
    <dxf>
      <font>
        <color auto="1"/>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ont>
        <color auto="1"/>
      </font>
      <fill>
        <patternFill>
          <bgColor rgb="FFFF0000"/>
        </patternFill>
      </fill>
    </dxf>
    <dxf>
      <font>
        <color theme="1"/>
      </font>
      <fill>
        <patternFill>
          <bgColor rgb="FFFFFF00"/>
        </patternFill>
      </fill>
    </dxf>
    <dxf>
      <font>
        <color auto="1"/>
      </font>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ont>
        <color auto="1"/>
      </font>
      <fill>
        <patternFill>
          <bgColor rgb="FF92D050"/>
        </patternFill>
      </fill>
    </dxf>
    <dxf>
      <font>
        <color auto="1"/>
      </font>
      <fill>
        <patternFill>
          <bgColor rgb="FFFF0000"/>
        </patternFill>
      </fill>
    </dxf>
    <dxf>
      <font>
        <color theme="1"/>
      </font>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1095375</xdr:colOff>
      <xdr:row>0</xdr:row>
      <xdr:rowOff>85725</xdr:rowOff>
    </xdr:from>
    <xdr:to>
      <xdr:col>1</xdr:col>
      <xdr:colOff>1724025</xdr:colOff>
      <xdr:row>3</xdr:row>
      <xdr:rowOff>171450</xdr:rowOff>
    </xdr:to>
    <xdr:pic>
      <xdr:nvPicPr>
        <xdr:cNvPr id="3" name="Picture 2">
          <a:extLst>
            <a:ext uri="{FF2B5EF4-FFF2-40B4-BE49-F238E27FC236}">
              <a16:creationId xmlns:a16="http://schemas.microsoft.com/office/drawing/2014/main" id="{27173C09-215B-2552-1A1C-D9862B7F3A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4975" y="85725"/>
          <a:ext cx="628650" cy="6286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1120588</xdr:colOff>
      <xdr:row>1</xdr:row>
      <xdr:rowOff>89646</xdr:rowOff>
    </xdr:from>
    <xdr:to>
      <xdr:col>1</xdr:col>
      <xdr:colOff>1749238</xdr:colOff>
      <xdr:row>5</xdr:row>
      <xdr:rowOff>1119</xdr:rowOff>
    </xdr:to>
    <xdr:pic>
      <xdr:nvPicPr>
        <xdr:cNvPr id="2" name="Picture 1">
          <a:extLst>
            <a:ext uri="{FF2B5EF4-FFF2-40B4-BE49-F238E27FC236}">
              <a16:creationId xmlns:a16="http://schemas.microsoft.com/office/drawing/2014/main" id="{B1B2D88B-DBDF-489B-B260-35C2D6CBDC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5706" y="268940"/>
          <a:ext cx="628650" cy="6286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778934</xdr:colOff>
      <xdr:row>2</xdr:row>
      <xdr:rowOff>33868</xdr:rowOff>
    </xdr:from>
    <xdr:to>
      <xdr:col>2</xdr:col>
      <xdr:colOff>1407584</xdr:colOff>
      <xdr:row>5</xdr:row>
      <xdr:rowOff>103718</xdr:rowOff>
    </xdr:to>
    <xdr:pic>
      <xdr:nvPicPr>
        <xdr:cNvPr id="2" name="Picture 1">
          <a:extLst>
            <a:ext uri="{FF2B5EF4-FFF2-40B4-BE49-F238E27FC236}">
              <a16:creationId xmlns:a16="http://schemas.microsoft.com/office/drawing/2014/main" id="{4EA14DD6-92BA-4A9F-A489-C3E4E7B426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8934" y="406401"/>
          <a:ext cx="628650" cy="628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1114571</xdr:colOff>
      <xdr:row>0</xdr:row>
      <xdr:rowOff>159224</xdr:rowOff>
    </xdr:from>
    <xdr:to>
      <xdr:col>1</xdr:col>
      <xdr:colOff>1881117</xdr:colOff>
      <xdr:row>5</xdr:row>
      <xdr:rowOff>15919</xdr:rowOff>
    </xdr:to>
    <xdr:pic>
      <xdr:nvPicPr>
        <xdr:cNvPr id="3" name="Picture 2">
          <a:extLst>
            <a:ext uri="{FF2B5EF4-FFF2-40B4-BE49-F238E27FC236}">
              <a16:creationId xmlns:a16="http://schemas.microsoft.com/office/drawing/2014/main" id="{58F36524-C213-AF0B-3DC0-C557C0B065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8720" y="159224"/>
          <a:ext cx="766546" cy="7665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504701</xdr:colOff>
      <xdr:row>1</xdr:row>
      <xdr:rowOff>128649</xdr:rowOff>
    </xdr:from>
    <xdr:to>
      <xdr:col>1</xdr:col>
      <xdr:colOff>1133351</xdr:colOff>
      <xdr:row>5</xdr:row>
      <xdr:rowOff>44780</xdr:rowOff>
    </xdr:to>
    <xdr:pic>
      <xdr:nvPicPr>
        <xdr:cNvPr id="2" name="Picture 1">
          <a:extLst>
            <a:ext uri="{FF2B5EF4-FFF2-40B4-BE49-F238E27FC236}">
              <a16:creationId xmlns:a16="http://schemas.microsoft.com/office/drawing/2014/main" id="{036A4DD7-13F5-40C0-B0EA-DB9995F222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8259" y="306779"/>
          <a:ext cx="628650" cy="6286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647700</xdr:colOff>
      <xdr:row>2</xdr:row>
      <xdr:rowOff>38100</xdr:rowOff>
    </xdr:from>
    <xdr:to>
      <xdr:col>1</xdr:col>
      <xdr:colOff>1276350</xdr:colOff>
      <xdr:row>5</xdr:row>
      <xdr:rowOff>9525</xdr:rowOff>
    </xdr:to>
    <xdr:pic>
      <xdr:nvPicPr>
        <xdr:cNvPr id="2" name="Picture 1">
          <a:extLst>
            <a:ext uri="{FF2B5EF4-FFF2-40B4-BE49-F238E27FC236}">
              <a16:creationId xmlns:a16="http://schemas.microsoft.com/office/drawing/2014/main" id="{E1B802CA-B30D-4DD8-A937-D77677B441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7300" y="400050"/>
          <a:ext cx="628650" cy="628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696685</xdr:colOff>
      <xdr:row>1</xdr:row>
      <xdr:rowOff>130630</xdr:rowOff>
    </xdr:from>
    <xdr:to>
      <xdr:col>1</xdr:col>
      <xdr:colOff>1325335</xdr:colOff>
      <xdr:row>5</xdr:row>
      <xdr:rowOff>19051</xdr:rowOff>
    </xdr:to>
    <xdr:pic>
      <xdr:nvPicPr>
        <xdr:cNvPr id="2" name="Picture 1">
          <a:extLst>
            <a:ext uri="{FF2B5EF4-FFF2-40B4-BE49-F238E27FC236}">
              <a16:creationId xmlns:a16="http://schemas.microsoft.com/office/drawing/2014/main" id="{65E5C05F-6238-475E-AEB5-6A71B4132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6285" y="315687"/>
          <a:ext cx="628650" cy="6286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752475</xdr:colOff>
      <xdr:row>1</xdr:row>
      <xdr:rowOff>123825</xdr:rowOff>
    </xdr:from>
    <xdr:to>
      <xdr:col>1</xdr:col>
      <xdr:colOff>1381125</xdr:colOff>
      <xdr:row>5</xdr:row>
      <xdr:rowOff>28575</xdr:rowOff>
    </xdr:to>
    <xdr:pic>
      <xdr:nvPicPr>
        <xdr:cNvPr id="2" name="Picture 1">
          <a:extLst>
            <a:ext uri="{FF2B5EF4-FFF2-40B4-BE49-F238E27FC236}">
              <a16:creationId xmlns:a16="http://schemas.microsoft.com/office/drawing/2014/main" id="{BBCA728B-641A-475F-A39B-AA8A2D6EA6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2075" y="304800"/>
          <a:ext cx="628650" cy="6286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522513</xdr:colOff>
      <xdr:row>1</xdr:row>
      <xdr:rowOff>97972</xdr:rowOff>
    </xdr:from>
    <xdr:to>
      <xdr:col>1</xdr:col>
      <xdr:colOff>1151163</xdr:colOff>
      <xdr:row>4</xdr:row>
      <xdr:rowOff>171450</xdr:rowOff>
    </xdr:to>
    <xdr:pic>
      <xdr:nvPicPr>
        <xdr:cNvPr id="2" name="Picture 1">
          <a:extLst>
            <a:ext uri="{FF2B5EF4-FFF2-40B4-BE49-F238E27FC236}">
              <a16:creationId xmlns:a16="http://schemas.microsoft.com/office/drawing/2014/main" id="{D9786377-DB5D-48DD-B341-5AC21BC1C3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2113" y="283029"/>
          <a:ext cx="628650" cy="6286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832485</xdr:colOff>
      <xdr:row>9</xdr:row>
      <xdr:rowOff>97155</xdr:rowOff>
    </xdr:from>
    <xdr:to>
      <xdr:col>2</xdr:col>
      <xdr:colOff>2402205</xdr:colOff>
      <xdr:row>15</xdr:row>
      <xdr:rowOff>171437</xdr:rowOff>
    </xdr:to>
    <xdr:sp macro="" textlink="">
      <xdr:nvSpPr>
        <xdr:cNvPr id="2" name="AutoShape 1">
          <a:extLst>
            <a:ext uri="{FF2B5EF4-FFF2-40B4-BE49-F238E27FC236}">
              <a16:creationId xmlns:a16="http://schemas.microsoft.com/office/drawing/2014/main" id="{AD5EF935-FC7D-4E7C-A2EF-5C13D940BC21}"/>
            </a:ext>
          </a:extLst>
        </xdr:cNvPr>
        <xdr:cNvSpPr>
          <a:spLocks noChangeArrowheads="1"/>
        </xdr:cNvSpPr>
      </xdr:nvSpPr>
      <xdr:spPr bwMode="auto">
        <a:xfrm>
          <a:off x="3941445" y="1651635"/>
          <a:ext cx="1569720" cy="1125842"/>
        </a:xfrm>
        <a:prstGeom prst="flowChartDecision">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100"/>
            </a:lnSpc>
            <a:defRPr sz="1000"/>
          </a:pPr>
          <a:endParaRPr lang="es-CO" sz="1100" b="0" i="0" u="none" strike="noStrike" baseline="0">
            <a:solidFill>
              <a:srgbClr val="000000"/>
            </a:solidFill>
            <a:latin typeface="Times New Roman"/>
            <a:cs typeface="Times New Roman"/>
          </a:endParaRPr>
        </a:p>
        <a:p>
          <a:pPr algn="l" rtl="0">
            <a:defRPr sz="1000"/>
          </a:pPr>
          <a:r>
            <a:rPr lang="es-CO" sz="1100" b="0" i="0" u="none" strike="noStrike" baseline="0">
              <a:solidFill>
                <a:srgbClr val="000000"/>
              </a:solidFill>
              <a:latin typeface="Calibri"/>
            </a:rPr>
            <a:t>Personas</a:t>
          </a:r>
          <a:endParaRPr lang="es-CO" sz="1100" b="0" i="0" u="none" strike="noStrike" baseline="0">
            <a:solidFill>
              <a:srgbClr val="000000"/>
            </a:solidFill>
            <a:latin typeface="Times New Roman"/>
            <a:cs typeface="Times New Roman"/>
          </a:endParaRPr>
        </a:p>
        <a:p>
          <a:pPr algn="l" rtl="0">
            <a:lnSpc>
              <a:spcPts val="1000"/>
            </a:lnSpc>
            <a:defRPr sz="1000"/>
          </a:pPr>
          <a:endParaRPr lang="es-CO" sz="1100" b="0" i="0" u="none" strike="noStrike" baseline="0">
            <a:solidFill>
              <a:srgbClr val="000000"/>
            </a:solidFill>
            <a:latin typeface="Times New Roman"/>
            <a:cs typeface="Times New Roman"/>
          </a:endParaRPr>
        </a:p>
      </xdr:txBody>
    </xdr:sp>
    <xdr:clientData/>
  </xdr:twoCellAnchor>
  <xdr:twoCellAnchor>
    <xdr:from>
      <xdr:col>2</xdr:col>
      <xdr:colOff>821055</xdr:colOff>
      <xdr:row>16</xdr:row>
      <xdr:rowOff>0</xdr:rowOff>
    </xdr:from>
    <xdr:to>
      <xdr:col>2</xdr:col>
      <xdr:colOff>2383155</xdr:colOff>
      <xdr:row>22</xdr:row>
      <xdr:rowOff>76200</xdr:rowOff>
    </xdr:to>
    <xdr:sp macro="" textlink="">
      <xdr:nvSpPr>
        <xdr:cNvPr id="3" name="AutoShape 2">
          <a:extLst>
            <a:ext uri="{FF2B5EF4-FFF2-40B4-BE49-F238E27FC236}">
              <a16:creationId xmlns:a16="http://schemas.microsoft.com/office/drawing/2014/main" id="{85840A83-C0F9-4878-A4FD-82876355E715}"/>
            </a:ext>
          </a:extLst>
        </xdr:cNvPr>
        <xdr:cNvSpPr>
          <a:spLocks noChangeArrowheads="1"/>
        </xdr:cNvSpPr>
      </xdr:nvSpPr>
      <xdr:spPr bwMode="auto">
        <a:xfrm>
          <a:off x="3930015" y="2781300"/>
          <a:ext cx="1562100" cy="1127760"/>
        </a:xfrm>
        <a:prstGeom prst="flowChartDecision">
          <a:avLst/>
        </a:prstGeom>
        <a:solidFill>
          <a:srgbClr val="808080"/>
        </a:solidFill>
        <a:ln w="9525">
          <a:solidFill>
            <a:srgbClr val="000000"/>
          </a:solidFill>
          <a:miter lim="800000"/>
          <a:headEnd/>
          <a:tailEnd/>
        </a:ln>
      </xdr:spPr>
      <xdr:txBody>
        <a:bodyPr vertOverflow="clip" wrap="square" lIns="91440" tIns="45720" rIns="91440" bIns="45720" anchor="t" upright="1"/>
        <a:lstStyle/>
        <a:p>
          <a:pPr algn="l" rtl="0">
            <a:lnSpc>
              <a:spcPts val="1000"/>
            </a:lnSpc>
            <a:defRPr sz="1000"/>
          </a:pPr>
          <a:endParaRPr lang="es-CO" sz="1050" b="0" i="0" u="none" strike="noStrike" baseline="0">
            <a:solidFill>
              <a:srgbClr val="000000"/>
            </a:solidFill>
            <a:latin typeface="Times New Roman"/>
            <a:cs typeface="Times New Roman"/>
          </a:endParaRPr>
        </a:p>
        <a:p>
          <a:pPr algn="l" rtl="0">
            <a:lnSpc>
              <a:spcPts val="1100"/>
            </a:lnSpc>
            <a:defRPr sz="1000"/>
          </a:pPr>
          <a:r>
            <a:rPr lang="es-CO" sz="1050" b="0" i="0" u="none" strike="noStrike" baseline="0">
              <a:solidFill>
                <a:srgbClr val="000000"/>
              </a:solidFill>
              <a:latin typeface="Calibri"/>
            </a:rPr>
            <a:t>AMENAZA</a:t>
          </a:r>
          <a:endParaRPr lang="es-CO" sz="1050" b="0" i="0" u="none" strike="noStrike" baseline="0">
            <a:solidFill>
              <a:srgbClr val="000000"/>
            </a:solidFill>
            <a:latin typeface="Times New Roman"/>
            <a:cs typeface="Times New Roman"/>
          </a:endParaRPr>
        </a:p>
        <a:p>
          <a:pPr algn="l" rtl="0">
            <a:defRPr sz="1000"/>
          </a:pPr>
          <a:endParaRPr lang="es-CO" sz="1050" b="0" i="0" u="none" strike="noStrike" baseline="0">
            <a:solidFill>
              <a:srgbClr val="000000"/>
            </a:solidFill>
            <a:latin typeface="Times New Roman"/>
            <a:cs typeface="Times New Roman"/>
          </a:endParaRPr>
        </a:p>
      </xdr:txBody>
    </xdr:sp>
    <xdr:clientData/>
  </xdr:twoCellAnchor>
  <xdr:twoCellAnchor>
    <xdr:from>
      <xdr:col>2</xdr:col>
      <xdr:colOff>55245</xdr:colOff>
      <xdr:row>12</xdr:row>
      <xdr:rowOff>135255</xdr:rowOff>
    </xdr:from>
    <xdr:to>
      <xdr:col>2</xdr:col>
      <xdr:colOff>1617345</xdr:colOff>
      <xdr:row>19</xdr:row>
      <xdr:rowOff>38140</xdr:rowOff>
    </xdr:to>
    <xdr:sp macro="" textlink="">
      <xdr:nvSpPr>
        <xdr:cNvPr id="4" name="AutoShape 3">
          <a:extLst>
            <a:ext uri="{FF2B5EF4-FFF2-40B4-BE49-F238E27FC236}">
              <a16:creationId xmlns:a16="http://schemas.microsoft.com/office/drawing/2014/main" id="{7319A013-848B-499D-B419-ECF7635DB462}"/>
            </a:ext>
          </a:extLst>
        </xdr:cNvPr>
        <xdr:cNvSpPr>
          <a:spLocks noChangeArrowheads="1"/>
        </xdr:cNvSpPr>
      </xdr:nvSpPr>
      <xdr:spPr bwMode="auto">
        <a:xfrm>
          <a:off x="3164205" y="2215515"/>
          <a:ext cx="1562100" cy="1129705"/>
        </a:xfrm>
        <a:prstGeom prst="flowChartDecision">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100"/>
            </a:lnSpc>
            <a:defRPr sz="1000"/>
          </a:pPr>
          <a:endParaRPr lang="es-CO" sz="1100" b="0" i="0" u="none" strike="noStrike" baseline="0">
            <a:solidFill>
              <a:srgbClr val="000000"/>
            </a:solidFill>
            <a:latin typeface="Times New Roman"/>
            <a:cs typeface="Times New Roman"/>
          </a:endParaRPr>
        </a:p>
        <a:p>
          <a:pPr algn="l" rtl="0">
            <a:defRPr sz="1000"/>
          </a:pPr>
          <a:r>
            <a:rPr lang="es-CO" sz="1100" b="0" i="0" u="none" strike="noStrike" baseline="0">
              <a:solidFill>
                <a:srgbClr val="000000"/>
              </a:solidFill>
              <a:latin typeface="Calibri"/>
            </a:rPr>
            <a:t>Recursos</a:t>
          </a:r>
          <a:endParaRPr lang="es-CO" sz="1100" b="0" i="0" u="none" strike="noStrike" baseline="0">
            <a:solidFill>
              <a:srgbClr val="000000"/>
            </a:solidFill>
            <a:latin typeface="Times New Roman"/>
            <a:cs typeface="Times New Roman"/>
          </a:endParaRPr>
        </a:p>
        <a:p>
          <a:pPr algn="l" rtl="0">
            <a:lnSpc>
              <a:spcPts val="1000"/>
            </a:lnSpc>
            <a:defRPr sz="1000"/>
          </a:pPr>
          <a:endParaRPr lang="es-CO" sz="1100" b="0" i="0" u="none" strike="noStrike" baseline="0">
            <a:solidFill>
              <a:srgbClr val="000000"/>
            </a:solidFill>
            <a:latin typeface="Times New Roman"/>
            <a:cs typeface="Times New Roman"/>
          </a:endParaRPr>
        </a:p>
      </xdr:txBody>
    </xdr:sp>
    <xdr:clientData/>
  </xdr:twoCellAnchor>
  <xdr:twoCellAnchor>
    <xdr:from>
      <xdr:col>2</xdr:col>
      <xdr:colOff>1607820</xdr:colOff>
      <xdr:row>12</xdr:row>
      <xdr:rowOff>135255</xdr:rowOff>
    </xdr:from>
    <xdr:to>
      <xdr:col>2</xdr:col>
      <xdr:colOff>3177540</xdr:colOff>
      <xdr:row>19</xdr:row>
      <xdr:rowOff>38140</xdr:rowOff>
    </xdr:to>
    <xdr:sp macro="" textlink="">
      <xdr:nvSpPr>
        <xdr:cNvPr id="5" name="AutoShape 12">
          <a:extLst>
            <a:ext uri="{FF2B5EF4-FFF2-40B4-BE49-F238E27FC236}">
              <a16:creationId xmlns:a16="http://schemas.microsoft.com/office/drawing/2014/main" id="{86BA5EF5-45C1-482D-B81E-D4E43DAB0DD1}"/>
            </a:ext>
          </a:extLst>
        </xdr:cNvPr>
        <xdr:cNvSpPr>
          <a:spLocks noChangeArrowheads="1"/>
        </xdr:cNvSpPr>
      </xdr:nvSpPr>
      <xdr:spPr bwMode="auto">
        <a:xfrm>
          <a:off x="4716780" y="2215515"/>
          <a:ext cx="1569720" cy="1129705"/>
        </a:xfrm>
        <a:prstGeom prst="flowChartDecision">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lnSpc>
              <a:spcPts val="1100"/>
            </a:lnSpc>
            <a:defRPr sz="1000"/>
          </a:pPr>
          <a:endParaRPr lang="es-CO" sz="1050" b="0" i="0" u="none" strike="noStrike" baseline="0">
            <a:solidFill>
              <a:srgbClr val="000000"/>
            </a:solidFill>
            <a:latin typeface="Times New Roman"/>
            <a:cs typeface="Times New Roman"/>
          </a:endParaRPr>
        </a:p>
        <a:p>
          <a:pPr algn="ctr" rtl="0">
            <a:lnSpc>
              <a:spcPts val="1200"/>
            </a:lnSpc>
            <a:defRPr sz="1000"/>
          </a:pPr>
          <a:r>
            <a:rPr lang="es-CO" sz="1050" b="0" i="0" u="none" strike="noStrike" baseline="0">
              <a:solidFill>
                <a:srgbClr val="000000"/>
              </a:solidFill>
              <a:latin typeface="Calibri"/>
            </a:rPr>
            <a:t>Sistemas y Procesos</a:t>
          </a:r>
          <a:endParaRPr lang="es-CO" sz="1050" b="0" i="0" u="none" strike="noStrike" baseline="0">
            <a:solidFill>
              <a:srgbClr val="000000"/>
            </a:solidFill>
            <a:latin typeface="Times New Roman"/>
            <a:cs typeface="Times New Roman"/>
          </a:endParaRPr>
        </a:p>
        <a:p>
          <a:pPr algn="ctr" rtl="0">
            <a:lnSpc>
              <a:spcPts val="1100"/>
            </a:lnSpc>
            <a:defRPr sz="1000"/>
          </a:pPr>
          <a:endParaRPr lang="es-CO" sz="1050" b="0" i="0" u="none" strike="noStrike" baseline="0">
            <a:solidFill>
              <a:srgbClr val="000000"/>
            </a:solidFill>
            <a:latin typeface="Times New Roman"/>
            <a:cs typeface="Times New Roman"/>
          </a:endParaRPr>
        </a:p>
      </xdr:txBody>
    </xdr:sp>
    <xdr:clientData/>
  </xdr:twoCellAnchor>
  <xdr:twoCellAnchor>
    <xdr:from>
      <xdr:col>1</xdr:col>
      <xdr:colOff>350520</xdr:colOff>
      <xdr:row>28</xdr:row>
      <xdr:rowOff>45720</xdr:rowOff>
    </xdr:from>
    <xdr:to>
      <xdr:col>1</xdr:col>
      <xdr:colOff>609600</xdr:colOff>
      <xdr:row>29</xdr:row>
      <xdr:rowOff>38100</xdr:rowOff>
    </xdr:to>
    <xdr:sp macro="" textlink="">
      <xdr:nvSpPr>
        <xdr:cNvPr id="6" name="AutoShape 48">
          <a:extLst>
            <a:ext uri="{FF2B5EF4-FFF2-40B4-BE49-F238E27FC236}">
              <a16:creationId xmlns:a16="http://schemas.microsoft.com/office/drawing/2014/main" id="{F8BB19F5-2778-4A28-B534-B8F4B3F9E039}"/>
            </a:ext>
          </a:extLst>
        </xdr:cNvPr>
        <xdr:cNvSpPr>
          <a:spLocks noChangeArrowheads="1"/>
        </xdr:cNvSpPr>
      </xdr:nvSpPr>
      <xdr:spPr bwMode="auto">
        <a:xfrm>
          <a:off x="1135380" y="5105400"/>
          <a:ext cx="259080" cy="167640"/>
        </a:xfrm>
        <a:prstGeom prst="flowChartDecision">
          <a:avLst/>
        </a:prstGeom>
        <a:solidFill>
          <a:srgbClr val="FFFF00"/>
        </a:solidFill>
        <a:ln w="9525">
          <a:solidFill>
            <a:srgbClr val="000000"/>
          </a:solidFill>
          <a:miter lim="800000"/>
          <a:headEnd/>
          <a:tailEnd/>
        </a:ln>
      </xdr:spPr>
    </xdr:sp>
    <xdr:clientData/>
  </xdr:twoCellAnchor>
  <xdr:twoCellAnchor>
    <xdr:from>
      <xdr:col>1</xdr:col>
      <xdr:colOff>213360</xdr:colOff>
      <xdr:row>28</xdr:row>
      <xdr:rowOff>129540</xdr:rowOff>
    </xdr:from>
    <xdr:to>
      <xdr:col>1</xdr:col>
      <xdr:colOff>472440</xdr:colOff>
      <xdr:row>29</xdr:row>
      <xdr:rowOff>121920</xdr:rowOff>
    </xdr:to>
    <xdr:sp macro="" textlink="">
      <xdr:nvSpPr>
        <xdr:cNvPr id="7" name="AutoShape 47">
          <a:extLst>
            <a:ext uri="{FF2B5EF4-FFF2-40B4-BE49-F238E27FC236}">
              <a16:creationId xmlns:a16="http://schemas.microsoft.com/office/drawing/2014/main" id="{1B75F866-5A1F-41C9-9844-9827CDA63D51}"/>
            </a:ext>
          </a:extLst>
        </xdr:cNvPr>
        <xdr:cNvSpPr>
          <a:spLocks noChangeArrowheads="1"/>
        </xdr:cNvSpPr>
      </xdr:nvSpPr>
      <xdr:spPr bwMode="auto">
        <a:xfrm>
          <a:off x="998220" y="5189220"/>
          <a:ext cx="259080" cy="167640"/>
        </a:xfrm>
        <a:prstGeom prst="flowChartDecision">
          <a:avLst/>
        </a:prstGeom>
        <a:solidFill>
          <a:srgbClr val="FF0000"/>
        </a:solidFill>
        <a:ln w="9525">
          <a:solidFill>
            <a:srgbClr val="000000"/>
          </a:solidFill>
          <a:miter lim="800000"/>
          <a:headEnd/>
          <a:tailEnd/>
        </a:ln>
      </xdr:spPr>
    </xdr:sp>
    <xdr:clientData/>
  </xdr:twoCellAnchor>
  <xdr:twoCellAnchor>
    <xdr:from>
      <xdr:col>1</xdr:col>
      <xdr:colOff>480060</xdr:colOff>
      <xdr:row>28</xdr:row>
      <xdr:rowOff>129540</xdr:rowOff>
    </xdr:from>
    <xdr:to>
      <xdr:col>1</xdr:col>
      <xdr:colOff>739140</xdr:colOff>
      <xdr:row>29</xdr:row>
      <xdr:rowOff>121920</xdr:rowOff>
    </xdr:to>
    <xdr:sp macro="" textlink="">
      <xdr:nvSpPr>
        <xdr:cNvPr id="8" name="AutoShape 46">
          <a:extLst>
            <a:ext uri="{FF2B5EF4-FFF2-40B4-BE49-F238E27FC236}">
              <a16:creationId xmlns:a16="http://schemas.microsoft.com/office/drawing/2014/main" id="{BF2173F8-5E81-4249-A54C-232E81DF5BEA}"/>
            </a:ext>
          </a:extLst>
        </xdr:cNvPr>
        <xdr:cNvSpPr>
          <a:spLocks noChangeArrowheads="1"/>
        </xdr:cNvSpPr>
      </xdr:nvSpPr>
      <xdr:spPr bwMode="auto">
        <a:xfrm>
          <a:off x="1264920" y="5189220"/>
          <a:ext cx="259080" cy="167640"/>
        </a:xfrm>
        <a:prstGeom prst="flowChartDecision">
          <a:avLst/>
        </a:prstGeom>
        <a:solidFill>
          <a:srgbClr val="FF0000"/>
        </a:solidFill>
        <a:ln w="9525">
          <a:solidFill>
            <a:srgbClr val="000000"/>
          </a:solidFill>
          <a:miter lim="800000"/>
          <a:headEnd/>
          <a:tailEnd/>
        </a:ln>
      </xdr:spPr>
    </xdr:sp>
    <xdr:clientData/>
  </xdr:twoCellAnchor>
  <xdr:twoCellAnchor>
    <xdr:from>
      <xdr:col>1</xdr:col>
      <xdr:colOff>350520</xdr:colOff>
      <xdr:row>29</xdr:row>
      <xdr:rowOff>45720</xdr:rowOff>
    </xdr:from>
    <xdr:to>
      <xdr:col>1</xdr:col>
      <xdr:colOff>609600</xdr:colOff>
      <xdr:row>30</xdr:row>
      <xdr:rowOff>38100</xdr:rowOff>
    </xdr:to>
    <xdr:sp macro="" textlink="">
      <xdr:nvSpPr>
        <xdr:cNvPr id="9" name="AutoShape 45">
          <a:extLst>
            <a:ext uri="{FF2B5EF4-FFF2-40B4-BE49-F238E27FC236}">
              <a16:creationId xmlns:a16="http://schemas.microsoft.com/office/drawing/2014/main" id="{D36EC8D4-8F48-493B-A21D-2DF03835CAA7}"/>
            </a:ext>
          </a:extLst>
        </xdr:cNvPr>
        <xdr:cNvSpPr>
          <a:spLocks noChangeArrowheads="1"/>
        </xdr:cNvSpPr>
      </xdr:nvSpPr>
      <xdr:spPr bwMode="auto">
        <a:xfrm>
          <a:off x="1135380" y="5280660"/>
          <a:ext cx="259080" cy="167640"/>
        </a:xfrm>
        <a:prstGeom prst="flowChartDecision">
          <a:avLst/>
        </a:prstGeom>
        <a:solidFill>
          <a:srgbClr val="FF0000"/>
        </a:solidFill>
        <a:ln w="9525">
          <a:solidFill>
            <a:srgbClr val="000000"/>
          </a:solidFill>
          <a:miter lim="800000"/>
          <a:headEnd/>
          <a:tailEnd/>
        </a:ln>
      </xdr:spPr>
    </xdr:sp>
    <xdr:clientData/>
  </xdr:twoCellAnchor>
  <xdr:twoCellAnchor>
    <xdr:from>
      <xdr:col>1</xdr:col>
      <xdr:colOff>1074420</xdr:colOff>
      <xdr:row>28</xdr:row>
      <xdr:rowOff>45720</xdr:rowOff>
    </xdr:from>
    <xdr:to>
      <xdr:col>1</xdr:col>
      <xdr:colOff>1333500</xdr:colOff>
      <xdr:row>29</xdr:row>
      <xdr:rowOff>38100</xdr:rowOff>
    </xdr:to>
    <xdr:sp macro="" textlink="">
      <xdr:nvSpPr>
        <xdr:cNvPr id="10" name="AutoShape 40">
          <a:extLst>
            <a:ext uri="{FF2B5EF4-FFF2-40B4-BE49-F238E27FC236}">
              <a16:creationId xmlns:a16="http://schemas.microsoft.com/office/drawing/2014/main" id="{01635702-01B3-4957-8F90-3CB245E29E35}"/>
            </a:ext>
          </a:extLst>
        </xdr:cNvPr>
        <xdr:cNvSpPr>
          <a:spLocks noChangeArrowheads="1"/>
        </xdr:cNvSpPr>
      </xdr:nvSpPr>
      <xdr:spPr bwMode="auto">
        <a:xfrm>
          <a:off x="1859280" y="5105400"/>
          <a:ext cx="259080" cy="167640"/>
        </a:xfrm>
        <a:prstGeom prst="flowChartDecision">
          <a:avLst/>
        </a:prstGeom>
        <a:solidFill>
          <a:srgbClr val="FF0000"/>
        </a:solidFill>
        <a:ln w="9525">
          <a:solidFill>
            <a:srgbClr val="000000"/>
          </a:solidFill>
          <a:miter lim="800000"/>
          <a:headEnd/>
          <a:tailEnd/>
        </a:ln>
      </xdr:spPr>
    </xdr:sp>
    <xdr:clientData/>
  </xdr:twoCellAnchor>
  <xdr:twoCellAnchor>
    <xdr:from>
      <xdr:col>1</xdr:col>
      <xdr:colOff>944880</xdr:colOff>
      <xdr:row>28</xdr:row>
      <xdr:rowOff>129540</xdr:rowOff>
    </xdr:from>
    <xdr:to>
      <xdr:col>1</xdr:col>
      <xdr:colOff>1196340</xdr:colOff>
      <xdr:row>29</xdr:row>
      <xdr:rowOff>121920</xdr:rowOff>
    </xdr:to>
    <xdr:sp macro="" textlink="">
      <xdr:nvSpPr>
        <xdr:cNvPr id="11" name="AutoShape 39">
          <a:extLst>
            <a:ext uri="{FF2B5EF4-FFF2-40B4-BE49-F238E27FC236}">
              <a16:creationId xmlns:a16="http://schemas.microsoft.com/office/drawing/2014/main" id="{A0CB48C1-4365-4459-BDB4-766642ED27E9}"/>
            </a:ext>
          </a:extLst>
        </xdr:cNvPr>
        <xdr:cNvSpPr>
          <a:spLocks noChangeArrowheads="1"/>
        </xdr:cNvSpPr>
      </xdr:nvSpPr>
      <xdr:spPr bwMode="auto">
        <a:xfrm>
          <a:off x="1729740" y="5189220"/>
          <a:ext cx="251460" cy="167640"/>
        </a:xfrm>
        <a:prstGeom prst="flowChartDecision">
          <a:avLst/>
        </a:prstGeom>
        <a:solidFill>
          <a:srgbClr val="FF0000"/>
        </a:solidFill>
        <a:ln w="9525">
          <a:solidFill>
            <a:srgbClr val="000000"/>
          </a:solidFill>
          <a:miter lim="800000"/>
          <a:headEnd/>
          <a:tailEnd/>
        </a:ln>
      </xdr:spPr>
    </xdr:sp>
    <xdr:clientData/>
  </xdr:twoCellAnchor>
  <xdr:twoCellAnchor>
    <xdr:from>
      <xdr:col>1</xdr:col>
      <xdr:colOff>1203960</xdr:colOff>
      <xdr:row>28</xdr:row>
      <xdr:rowOff>129540</xdr:rowOff>
    </xdr:from>
    <xdr:to>
      <xdr:col>1</xdr:col>
      <xdr:colOff>1463040</xdr:colOff>
      <xdr:row>29</xdr:row>
      <xdr:rowOff>121920</xdr:rowOff>
    </xdr:to>
    <xdr:sp macro="" textlink="">
      <xdr:nvSpPr>
        <xdr:cNvPr id="12" name="AutoShape 38">
          <a:extLst>
            <a:ext uri="{FF2B5EF4-FFF2-40B4-BE49-F238E27FC236}">
              <a16:creationId xmlns:a16="http://schemas.microsoft.com/office/drawing/2014/main" id="{DE4F6FAF-2EC9-4570-AA0B-A23ED39AC2EF}"/>
            </a:ext>
          </a:extLst>
        </xdr:cNvPr>
        <xdr:cNvSpPr>
          <a:spLocks noChangeArrowheads="1"/>
        </xdr:cNvSpPr>
      </xdr:nvSpPr>
      <xdr:spPr bwMode="auto">
        <a:xfrm>
          <a:off x="1988820" y="5189220"/>
          <a:ext cx="259080" cy="167640"/>
        </a:xfrm>
        <a:prstGeom prst="flowChartDecision">
          <a:avLst/>
        </a:prstGeom>
        <a:solidFill>
          <a:srgbClr val="FF0000"/>
        </a:solidFill>
        <a:ln w="9525">
          <a:solidFill>
            <a:srgbClr val="000000"/>
          </a:solidFill>
          <a:miter lim="800000"/>
          <a:headEnd/>
          <a:tailEnd/>
        </a:ln>
      </xdr:spPr>
    </xdr:sp>
    <xdr:clientData/>
  </xdr:twoCellAnchor>
  <xdr:twoCellAnchor>
    <xdr:from>
      <xdr:col>1</xdr:col>
      <xdr:colOff>1074420</xdr:colOff>
      <xdr:row>29</xdr:row>
      <xdr:rowOff>45720</xdr:rowOff>
    </xdr:from>
    <xdr:to>
      <xdr:col>1</xdr:col>
      <xdr:colOff>1333500</xdr:colOff>
      <xdr:row>30</xdr:row>
      <xdr:rowOff>38100</xdr:rowOff>
    </xdr:to>
    <xdr:sp macro="" textlink="">
      <xdr:nvSpPr>
        <xdr:cNvPr id="13" name="AutoShape 37">
          <a:extLst>
            <a:ext uri="{FF2B5EF4-FFF2-40B4-BE49-F238E27FC236}">
              <a16:creationId xmlns:a16="http://schemas.microsoft.com/office/drawing/2014/main" id="{7133CDBA-E16B-4BB3-989D-F5A5D4B27452}"/>
            </a:ext>
          </a:extLst>
        </xdr:cNvPr>
        <xdr:cNvSpPr>
          <a:spLocks noChangeArrowheads="1"/>
        </xdr:cNvSpPr>
      </xdr:nvSpPr>
      <xdr:spPr bwMode="auto">
        <a:xfrm>
          <a:off x="1859280" y="5280660"/>
          <a:ext cx="259080" cy="167640"/>
        </a:xfrm>
        <a:prstGeom prst="flowChartDecision">
          <a:avLst/>
        </a:prstGeom>
        <a:solidFill>
          <a:srgbClr val="92D050"/>
        </a:solidFill>
        <a:ln w="9525">
          <a:solidFill>
            <a:srgbClr val="000000"/>
          </a:solidFill>
          <a:miter lim="800000"/>
          <a:headEnd/>
          <a:tailEnd/>
        </a:ln>
      </xdr:spPr>
    </xdr:sp>
    <xdr:clientData/>
  </xdr:twoCellAnchor>
  <xdr:twoCellAnchor>
    <xdr:from>
      <xdr:col>1</xdr:col>
      <xdr:colOff>1805940</xdr:colOff>
      <xdr:row>28</xdr:row>
      <xdr:rowOff>60960</xdr:rowOff>
    </xdr:from>
    <xdr:to>
      <xdr:col>1</xdr:col>
      <xdr:colOff>2057400</xdr:colOff>
      <xdr:row>29</xdr:row>
      <xdr:rowOff>53340</xdr:rowOff>
    </xdr:to>
    <xdr:sp macro="" textlink="">
      <xdr:nvSpPr>
        <xdr:cNvPr id="14" name="AutoShape 44">
          <a:extLst>
            <a:ext uri="{FF2B5EF4-FFF2-40B4-BE49-F238E27FC236}">
              <a16:creationId xmlns:a16="http://schemas.microsoft.com/office/drawing/2014/main" id="{D3CF201C-3A54-41AA-9902-A3A2808FCD8E}"/>
            </a:ext>
          </a:extLst>
        </xdr:cNvPr>
        <xdr:cNvSpPr>
          <a:spLocks noChangeArrowheads="1"/>
        </xdr:cNvSpPr>
      </xdr:nvSpPr>
      <xdr:spPr bwMode="auto">
        <a:xfrm>
          <a:off x="2590800" y="5120640"/>
          <a:ext cx="251460" cy="167640"/>
        </a:xfrm>
        <a:prstGeom prst="flowChartDecision">
          <a:avLst/>
        </a:prstGeom>
        <a:solidFill>
          <a:srgbClr val="FF0000"/>
        </a:solidFill>
        <a:ln w="9525">
          <a:solidFill>
            <a:srgbClr val="000000"/>
          </a:solidFill>
          <a:miter lim="800000"/>
          <a:headEnd/>
          <a:tailEnd/>
        </a:ln>
      </xdr:spPr>
    </xdr:sp>
    <xdr:clientData/>
  </xdr:twoCellAnchor>
  <xdr:twoCellAnchor>
    <xdr:from>
      <xdr:col>1</xdr:col>
      <xdr:colOff>1668780</xdr:colOff>
      <xdr:row>28</xdr:row>
      <xdr:rowOff>144780</xdr:rowOff>
    </xdr:from>
    <xdr:to>
      <xdr:col>1</xdr:col>
      <xdr:colOff>1920240</xdr:colOff>
      <xdr:row>29</xdr:row>
      <xdr:rowOff>137160</xdr:rowOff>
    </xdr:to>
    <xdr:sp macro="" textlink="">
      <xdr:nvSpPr>
        <xdr:cNvPr id="15" name="AutoShape 43">
          <a:extLst>
            <a:ext uri="{FF2B5EF4-FFF2-40B4-BE49-F238E27FC236}">
              <a16:creationId xmlns:a16="http://schemas.microsoft.com/office/drawing/2014/main" id="{1388275E-513F-4B4A-AB99-481F8E7C70D1}"/>
            </a:ext>
          </a:extLst>
        </xdr:cNvPr>
        <xdr:cNvSpPr>
          <a:spLocks noChangeArrowheads="1"/>
        </xdr:cNvSpPr>
      </xdr:nvSpPr>
      <xdr:spPr bwMode="auto">
        <a:xfrm>
          <a:off x="2453640" y="5204460"/>
          <a:ext cx="251460" cy="167640"/>
        </a:xfrm>
        <a:prstGeom prst="flowChartDecision">
          <a:avLst/>
        </a:prstGeom>
        <a:solidFill>
          <a:srgbClr val="FF0000"/>
        </a:solidFill>
        <a:ln w="9525">
          <a:solidFill>
            <a:srgbClr val="000000"/>
          </a:solidFill>
          <a:miter lim="800000"/>
          <a:headEnd/>
          <a:tailEnd/>
        </a:ln>
      </xdr:spPr>
    </xdr:sp>
    <xdr:clientData/>
  </xdr:twoCellAnchor>
  <xdr:twoCellAnchor>
    <xdr:from>
      <xdr:col>1</xdr:col>
      <xdr:colOff>1920240</xdr:colOff>
      <xdr:row>28</xdr:row>
      <xdr:rowOff>144780</xdr:rowOff>
    </xdr:from>
    <xdr:to>
      <xdr:col>1</xdr:col>
      <xdr:colOff>2179320</xdr:colOff>
      <xdr:row>29</xdr:row>
      <xdr:rowOff>137160</xdr:rowOff>
    </xdr:to>
    <xdr:sp macro="" textlink="">
      <xdr:nvSpPr>
        <xdr:cNvPr id="16" name="AutoShape 42">
          <a:extLst>
            <a:ext uri="{FF2B5EF4-FFF2-40B4-BE49-F238E27FC236}">
              <a16:creationId xmlns:a16="http://schemas.microsoft.com/office/drawing/2014/main" id="{953B8FED-CE28-4527-B189-C33EAD20F7E0}"/>
            </a:ext>
          </a:extLst>
        </xdr:cNvPr>
        <xdr:cNvSpPr>
          <a:spLocks noChangeArrowheads="1"/>
        </xdr:cNvSpPr>
      </xdr:nvSpPr>
      <xdr:spPr bwMode="auto">
        <a:xfrm>
          <a:off x="2705100" y="5204460"/>
          <a:ext cx="259080" cy="167640"/>
        </a:xfrm>
        <a:prstGeom prst="flowChartDecision">
          <a:avLst/>
        </a:prstGeom>
        <a:solidFill>
          <a:srgbClr val="FF0000"/>
        </a:solidFill>
        <a:ln w="9525">
          <a:solidFill>
            <a:srgbClr val="000000"/>
          </a:solidFill>
          <a:miter lim="800000"/>
          <a:headEnd/>
          <a:tailEnd/>
        </a:ln>
      </xdr:spPr>
    </xdr:sp>
    <xdr:clientData/>
  </xdr:twoCellAnchor>
  <xdr:twoCellAnchor>
    <xdr:from>
      <xdr:col>1</xdr:col>
      <xdr:colOff>1798320</xdr:colOff>
      <xdr:row>29</xdr:row>
      <xdr:rowOff>60960</xdr:rowOff>
    </xdr:from>
    <xdr:to>
      <xdr:col>1</xdr:col>
      <xdr:colOff>2049780</xdr:colOff>
      <xdr:row>30</xdr:row>
      <xdr:rowOff>53340</xdr:rowOff>
    </xdr:to>
    <xdr:sp macro="" textlink="">
      <xdr:nvSpPr>
        <xdr:cNvPr id="17" name="AutoShape 41">
          <a:extLst>
            <a:ext uri="{FF2B5EF4-FFF2-40B4-BE49-F238E27FC236}">
              <a16:creationId xmlns:a16="http://schemas.microsoft.com/office/drawing/2014/main" id="{CE178EC8-09A6-4A88-B7C7-B9E598E1B677}"/>
            </a:ext>
          </a:extLst>
        </xdr:cNvPr>
        <xdr:cNvSpPr>
          <a:spLocks noChangeArrowheads="1"/>
        </xdr:cNvSpPr>
      </xdr:nvSpPr>
      <xdr:spPr bwMode="auto">
        <a:xfrm>
          <a:off x="2583180" y="5295900"/>
          <a:ext cx="251460" cy="167640"/>
        </a:xfrm>
        <a:prstGeom prst="flowChartDecision">
          <a:avLst/>
        </a:prstGeom>
        <a:solidFill>
          <a:srgbClr val="FF0000"/>
        </a:solidFill>
        <a:ln w="9525">
          <a:solidFill>
            <a:srgbClr val="000000"/>
          </a:solidFill>
          <a:miter lim="800000"/>
          <a:headEnd/>
          <a:tailEnd/>
        </a:ln>
      </xdr:spPr>
    </xdr:sp>
    <xdr:clientData/>
  </xdr:twoCellAnchor>
  <xdr:twoCellAnchor>
    <xdr:from>
      <xdr:col>1</xdr:col>
      <xdr:colOff>472440</xdr:colOff>
      <xdr:row>35</xdr:row>
      <xdr:rowOff>91440</xdr:rowOff>
    </xdr:from>
    <xdr:to>
      <xdr:col>1</xdr:col>
      <xdr:colOff>723900</xdr:colOff>
      <xdr:row>36</xdr:row>
      <xdr:rowOff>83820</xdr:rowOff>
    </xdr:to>
    <xdr:sp macro="" textlink="">
      <xdr:nvSpPr>
        <xdr:cNvPr id="18" name="AutoShape 36">
          <a:extLst>
            <a:ext uri="{FF2B5EF4-FFF2-40B4-BE49-F238E27FC236}">
              <a16:creationId xmlns:a16="http://schemas.microsoft.com/office/drawing/2014/main" id="{BA82D654-2B8E-41A8-BC22-F6460FB55AF0}"/>
            </a:ext>
          </a:extLst>
        </xdr:cNvPr>
        <xdr:cNvSpPr>
          <a:spLocks noChangeArrowheads="1"/>
        </xdr:cNvSpPr>
      </xdr:nvSpPr>
      <xdr:spPr bwMode="auto">
        <a:xfrm>
          <a:off x="1082040" y="7018020"/>
          <a:ext cx="251460" cy="175260"/>
        </a:xfrm>
        <a:prstGeom prst="flowChartDecision">
          <a:avLst/>
        </a:prstGeom>
        <a:solidFill>
          <a:srgbClr val="FFFF00"/>
        </a:solidFill>
        <a:ln w="9525">
          <a:solidFill>
            <a:srgbClr val="000000"/>
          </a:solidFill>
          <a:miter lim="800000"/>
          <a:headEnd/>
          <a:tailEnd/>
        </a:ln>
      </xdr:spPr>
    </xdr:sp>
    <xdr:clientData/>
  </xdr:twoCellAnchor>
  <xdr:twoCellAnchor>
    <xdr:from>
      <xdr:col>1</xdr:col>
      <xdr:colOff>335280</xdr:colOff>
      <xdr:row>36</xdr:row>
      <xdr:rowOff>0</xdr:rowOff>
    </xdr:from>
    <xdr:to>
      <xdr:col>1</xdr:col>
      <xdr:colOff>586740</xdr:colOff>
      <xdr:row>36</xdr:row>
      <xdr:rowOff>175260</xdr:rowOff>
    </xdr:to>
    <xdr:sp macro="" textlink="">
      <xdr:nvSpPr>
        <xdr:cNvPr id="19" name="AutoShape 35">
          <a:extLst>
            <a:ext uri="{FF2B5EF4-FFF2-40B4-BE49-F238E27FC236}">
              <a16:creationId xmlns:a16="http://schemas.microsoft.com/office/drawing/2014/main" id="{110F0D2A-5B3F-4799-8EC3-D610674BA827}"/>
            </a:ext>
          </a:extLst>
        </xdr:cNvPr>
        <xdr:cNvSpPr>
          <a:spLocks noChangeArrowheads="1"/>
        </xdr:cNvSpPr>
      </xdr:nvSpPr>
      <xdr:spPr bwMode="auto">
        <a:xfrm>
          <a:off x="944880" y="7109460"/>
          <a:ext cx="251460" cy="175260"/>
        </a:xfrm>
        <a:prstGeom prst="flowChartDecision">
          <a:avLst/>
        </a:prstGeom>
        <a:solidFill>
          <a:srgbClr val="FFFF00"/>
        </a:solidFill>
        <a:ln w="9525">
          <a:solidFill>
            <a:srgbClr val="000000"/>
          </a:solidFill>
          <a:miter lim="800000"/>
          <a:headEnd/>
          <a:tailEnd/>
        </a:ln>
      </xdr:spPr>
    </xdr:sp>
    <xdr:clientData/>
  </xdr:twoCellAnchor>
  <xdr:twoCellAnchor>
    <xdr:from>
      <xdr:col>1</xdr:col>
      <xdr:colOff>601980</xdr:colOff>
      <xdr:row>36</xdr:row>
      <xdr:rowOff>0</xdr:rowOff>
    </xdr:from>
    <xdr:to>
      <xdr:col>1</xdr:col>
      <xdr:colOff>853440</xdr:colOff>
      <xdr:row>36</xdr:row>
      <xdr:rowOff>175260</xdr:rowOff>
    </xdr:to>
    <xdr:sp macro="" textlink="">
      <xdr:nvSpPr>
        <xdr:cNvPr id="20" name="AutoShape 34">
          <a:extLst>
            <a:ext uri="{FF2B5EF4-FFF2-40B4-BE49-F238E27FC236}">
              <a16:creationId xmlns:a16="http://schemas.microsoft.com/office/drawing/2014/main" id="{BE16F34F-59FE-41B2-9606-7A2B0AEA258C}"/>
            </a:ext>
          </a:extLst>
        </xdr:cNvPr>
        <xdr:cNvSpPr>
          <a:spLocks noChangeArrowheads="1"/>
        </xdr:cNvSpPr>
      </xdr:nvSpPr>
      <xdr:spPr bwMode="auto">
        <a:xfrm>
          <a:off x="1211580" y="7109460"/>
          <a:ext cx="251460" cy="175260"/>
        </a:xfrm>
        <a:prstGeom prst="flowChartDecision">
          <a:avLst/>
        </a:prstGeom>
        <a:solidFill>
          <a:srgbClr val="FFFF00"/>
        </a:solidFill>
        <a:ln w="9525">
          <a:solidFill>
            <a:srgbClr val="000000"/>
          </a:solidFill>
          <a:miter lim="800000"/>
          <a:headEnd/>
          <a:tailEnd/>
        </a:ln>
      </xdr:spPr>
    </xdr:sp>
    <xdr:clientData/>
  </xdr:twoCellAnchor>
  <xdr:twoCellAnchor>
    <xdr:from>
      <xdr:col>1</xdr:col>
      <xdr:colOff>472440</xdr:colOff>
      <xdr:row>36</xdr:row>
      <xdr:rowOff>91440</xdr:rowOff>
    </xdr:from>
    <xdr:to>
      <xdr:col>1</xdr:col>
      <xdr:colOff>723900</xdr:colOff>
      <xdr:row>37</xdr:row>
      <xdr:rowOff>83820</xdr:rowOff>
    </xdr:to>
    <xdr:sp macro="" textlink="">
      <xdr:nvSpPr>
        <xdr:cNvPr id="21" name="AutoShape 33">
          <a:extLst>
            <a:ext uri="{FF2B5EF4-FFF2-40B4-BE49-F238E27FC236}">
              <a16:creationId xmlns:a16="http://schemas.microsoft.com/office/drawing/2014/main" id="{FA4EAFD5-08D4-4F37-B552-7C63C91AABBC}"/>
            </a:ext>
          </a:extLst>
        </xdr:cNvPr>
        <xdr:cNvSpPr>
          <a:spLocks noChangeArrowheads="1"/>
        </xdr:cNvSpPr>
      </xdr:nvSpPr>
      <xdr:spPr bwMode="auto">
        <a:xfrm>
          <a:off x="1082040" y="7200900"/>
          <a:ext cx="251460" cy="175260"/>
        </a:xfrm>
        <a:prstGeom prst="flowChartDecision">
          <a:avLst/>
        </a:prstGeom>
        <a:solidFill>
          <a:srgbClr val="92D050"/>
        </a:solidFill>
        <a:ln w="9525">
          <a:solidFill>
            <a:srgbClr val="000000"/>
          </a:solidFill>
          <a:miter lim="800000"/>
          <a:headEnd/>
          <a:tailEnd/>
        </a:ln>
      </xdr:spPr>
    </xdr:sp>
    <xdr:clientData/>
  </xdr:twoCellAnchor>
  <xdr:twoCellAnchor>
    <xdr:from>
      <xdr:col>1</xdr:col>
      <xdr:colOff>1165860</xdr:colOff>
      <xdr:row>35</xdr:row>
      <xdr:rowOff>121920</xdr:rowOff>
    </xdr:from>
    <xdr:to>
      <xdr:col>1</xdr:col>
      <xdr:colOff>1417320</xdr:colOff>
      <xdr:row>36</xdr:row>
      <xdr:rowOff>114300</xdr:rowOff>
    </xdr:to>
    <xdr:sp macro="" textlink="">
      <xdr:nvSpPr>
        <xdr:cNvPr id="22" name="AutoShape 28">
          <a:extLst>
            <a:ext uri="{FF2B5EF4-FFF2-40B4-BE49-F238E27FC236}">
              <a16:creationId xmlns:a16="http://schemas.microsoft.com/office/drawing/2014/main" id="{4BAA6D05-C86A-4275-AF64-0B0A08EDA3B8}"/>
            </a:ext>
          </a:extLst>
        </xdr:cNvPr>
        <xdr:cNvSpPr>
          <a:spLocks noChangeArrowheads="1"/>
        </xdr:cNvSpPr>
      </xdr:nvSpPr>
      <xdr:spPr bwMode="auto">
        <a:xfrm>
          <a:off x="1775460" y="7048500"/>
          <a:ext cx="251460" cy="175260"/>
        </a:xfrm>
        <a:prstGeom prst="flowChartDecision">
          <a:avLst/>
        </a:prstGeom>
        <a:solidFill>
          <a:srgbClr val="FF0000"/>
        </a:solidFill>
        <a:ln w="9525">
          <a:solidFill>
            <a:srgbClr val="000000"/>
          </a:solidFill>
          <a:miter lim="800000"/>
          <a:headEnd/>
          <a:tailEnd/>
        </a:ln>
      </xdr:spPr>
    </xdr:sp>
    <xdr:clientData/>
  </xdr:twoCellAnchor>
  <xdr:twoCellAnchor>
    <xdr:from>
      <xdr:col>1</xdr:col>
      <xdr:colOff>1028700</xdr:colOff>
      <xdr:row>36</xdr:row>
      <xdr:rowOff>30480</xdr:rowOff>
    </xdr:from>
    <xdr:to>
      <xdr:col>1</xdr:col>
      <xdr:colOff>1287780</xdr:colOff>
      <xdr:row>37</xdr:row>
      <xdr:rowOff>15240</xdr:rowOff>
    </xdr:to>
    <xdr:sp macro="" textlink="">
      <xdr:nvSpPr>
        <xdr:cNvPr id="23" name="AutoShape 27">
          <a:extLst>
            <a:ext uri="{FF2B5EF4-FFF2-40B4-BE49-F238E27FC236}">
              <a16:creationId xmlns:a16="http://schemas.microsoft.com/office/drawing/2014/main" id="{B54735E6-DD09-431D-9D55-D2854CCED704}"/>
            </a:ext>
          </a:extLst>
        </xdr:cNvPr>
        <xdr:cNvSpPr>
          <a:spLocks noChangeArrowheads="1"/>
        </xdr:cNvSpPr>
      </xdr:nvSpPr>
      <xdr:spPr bwMode="auto">
        <a:xfrm>
          <a:off x="1638300" y="7139940"/>
          <a:ext cx="259080" cy="167640"/>
        </a:xfrm>
        <a:prstGeom prst="flowChartDecision">
          <a:avLst/>
        </a:prstGeom>
        <a:solidFill>
          <a:srgbClr val="92D050"/>
        </a:solidFill>
        <a:ln w="9525">
          <a:solidFill>
            <a:srgbClr val="000000"/>
          </a:solidFill>
          <a:miter lim="800000"/>
          <a:headEnd/>
          <a:tailEnd/>
        </a:ln>
      </xdr:spPr>
    </xdr:sp>
    <xdr:clientData/>
  </xdr:twoCellAnchor>
  <xdr:twoCellAnchor>
    <xdr:from>
      <xdr:col>1</xdr:col>
      <xdr:colOff>1295400</xdr:colOff>
      <xdr:row>36</xdr:row>
      <xdr:rowOff>30480</xdr:rowOff>
    </xdr:from>
    <xdr:to>
      <xdr:col>1</xdr:col>
      <xdr:colOff>1546860</xdr:colOff>
      <xdr:row>37</xdr:row>
      <xdr:rowOff>15240</xdr:rowOff>
    </xdr:to>
    <xdr:sp macro="" textlink="">
      <xdr:nvSpPr>
        <xdr:cNvPr id="24" name="AutoShape 26">
          <a:extLst>
            <a:ext uri="{FF2B5EF4-FFF2-40B4-BE49-F238E27FC236}">
              <a16:creationId xmlns:a16="http://schemas.microsoft.com/office/drawing/2014/main" id="{7284072A-620D-41F1-BD10-1AC12F4F0842}"/>
            </a:ext>
          </a:extLst>
        </xdr:cNvPr>
        <xdr:cNvSpPr>
          <a:spLocks noChangeArrowheads="1"/>
        </xdr:cNvSpPr>
      </xdr:nvSpPr>
      <xdr:spPr bwMode="auto">
        <a:xfrm>
          <a:off x="1905000" y="7139940"/>
          <a:ext cx="251460" cy="167640"/>
        </a:xfrm>
        <a:prstGeom prst="flowChartDecision">
          <a:avLst/>
        </a:prstGeom>
        <a:solidFill>
          <a:srgbClr val="92D050"/>
        </a:solidFill>
        <a:ln w="9525">
          <a:solidFill>
            <a:srgbClr val="000000"/>
          </a:solidFill>
          <a:miter lim="800000"/>
          <a:headEnd/>
          <a:tailEnd/>
        </a:ln>
      </xdr:spPr>
    </xdr:sp>
    <xdr:clientData/>
  </xdr:twoCellAnchor>
  <xdr:twoCellAnchor>
    <xdr:from>
      <xdr:col>1</xdr:col>
      <xdr:colOff>1165860</xdr:colOff>
      <xdr:row>36</xdr:row>
      <xdr:rowOff>121920</xdr:rowOff>
    </xdr:from>
    <xdr:to>
      <xdr:col>1</xdr:col>
      <xdr:colOff>1417320</xdr:colOff>
      <xdr:row>37</xdr:row>
      <xdr:rowOff>114300</xdr:rowOff>
    </xdr:to>
    <xdr:sp macro="" textlink="">
      <xdr:nvSpPr>
        <xdr:cNvPr id="25" name="AutoShape 25">
          <a:extLst>
            <a:ext uri="{FF2B5EF4-FFF2-40B4-BE49-F238E27FC236}">
              <a16:creationId xmlns:a16="http://schemas.microsoft.com/office/drawing/2014/main" id="{272DAB74-E334-4E22-8608-C5D55808A829}"/>
            </a:ext>
          </a:extLst>
        </xdr:cNvPr>
        <xdr:cNvSpPr>
          <a:spLocks noChangeArrowheads="1"/>
        </xdr:cNvSpPr>
      </xdr:nvSpPr>
      <xdr:spPr bwMode="auto">
        <a:xfrm>
          <a:off x="1775460" y="7231380"/>
          <a:ext cx="251460" cy="175260"/>
        </a:xfrm>
        <a:prstGeom prst="flowChartDecision">
          <a:avLst/>
        </a:prstGeom>
        <a:solidFill>
          <a:srgbClr val="FFFF00"/>
        </a:solidFill>
        <a:ln w="9525">
          <a:solidFill>
            <a:srgbClr val="000000"/>
          </a:solidFill>
          <a:miter lim="800000"/>
          <a:headEnd/>
          <a:tailEnd/>
        </a:ln>
      </xdr:spPr>
    </xdr:sp>
    <xdr:clientData/>
  </xdr:twoCellAnchor>
  <xdr:twoCellAnchor>
    <xdr:from>
      <xdr:col>1</xdr:col>
      <xdr:colOff>1836420</xdr:colOff>
      <xdr:row>35</xdr:row>
      <xdr:rowOff>137160</xdr:rowOff>
    </xdr:from>
    <xdr:to>
      <xdr:col>1</xdr:col>
      <xdr:colOff>2087880</xdr:colOff>
      <xdr:row>36</xdr:row>
      <xdr:rowOff>121920</xdr:rowOff>
    </xdr:to>
    <xdr:sp macro="" textlink="">
      <xdr:nvSpPr>
        <xdr:cNvPr id="26" name="AutoShape 32">
          <a:extLst>
            <a:ext uri="{FF2B5EF4-FFF2-40B4-BE49-F238E27FC236}">
              <a16:creationId xmlns:a16="http://schemas.microsoft.com/office/drawing/2014/main" id="{2700AA9F-D5AF-41AE-AB70-D2D13CF807EF}"/>
            </a:ext>
          </a:extLst>
        </xdr:cNvPr>
        <xdr:cNvSpPr>
          <a:spLocks noChangeArrowheads="1"/>
        </xdr:cNvSpPr>
      </xdr:nvSpPr>
      <xdr:spPr bwMode="auto">
        <a:xfrm>
          <a:off x="2446020" y="7063740"/>
          <a:ext cx="251460" cy="167640"/>
        </a:xfrm>
        <a:prstGeom prst="flowChartDecision">
          <a:avLst/>
        </a:prstGeom>
        <a:solidFill>
          <a:srgbClr val="FFFF00"/>
        </a:solidFill>
        <a:ln w="9525">
          <a:solidFill>
            <a:srgbClr val="000000"/>
          </a:solidFill>
          <a:miter lim="800000"/>
          <a:headEnd/>
          <a:tailEnd/>
        </a:ln>
      </xdr:spPr>
    </xdr:sp>
    <xdr:clientData/>
  </xdr:twoCellAnchor>
  <xdr:twoCellAnchor>
    <xdr:from>
      <xdr:col>1</xdr:col>
      <xdr:colOff>1691640</xdr:colOff>
      <xdr:row>36</xdr:row>
      <xdr:rowOff>38100</xdr:rowOff>
    </xdr:from>
    <xdr:to>
      <xdr:col>1</xdr:col>
      <xdr:colOff>1950720</xdr:colOff>
      <xdr:row>37</xdr:row>
      <xdr:rowOff>30480</xdr:rowOff>
    </xdr:to>
    <xdr:sp macro="" textlink="">
      <xdr:nvSpPr>
        <xdr:cNvPr id="27" name="AutoShape 31">
          <a:extLst>
            <a:ext uri="{FF2B5EF4-FFF2-40B4-BE49-F238E27FC236}">
              <a16:creationId xmlns:a16="http://schemas.microsoft.com/office/drawing/2014/main" id="{F39189B9-34F4-4EFC-94AF-75A072C99DC5}"/>
            </a:ext>
          </a:extLst>
        </xdr:cNvPr>
        <xdr:cNvSpPr>
          <a:spLocks noChangeArrowheads="1"/>
        </xdr:cNvSpPr>
      </xdr:nvSpPr>
      <xdr:spPr bwMode="auto">
        <a:xfrm>
          <a:off x="2301240" y="7147560"/>
          <a:ext cx="259080" cy="175260"/>
        </a:xfrm>
        <a:prstGeom prst="flowChartDecision">
          <a:avLst/>
        </a:prstGeom>
        <a:solidFill>
          <a:srgbClr val="FFFF00"/>
        </a:solidFill>
        <a:ln w="9525">
          <a:solidFill>
            <a:srgbClr val="000000"/>
          </a:solidFill>
          <a:miter lim="800000"/>
          <a:headEnd/>
          <a:tailEnd/>
        </a:ln>
      </xdr:spPr>
    </xdr:sp>
    <xdr:clientData/>
  </xdr:twoCellAnchor>
  <xdr:twoCellAnchor>
    <xdr:from>
      <xdr:col>1</xdr:col>
      <xdr:colOff>1950720</xdr:colOff>
      <xdr:row>36</xdr:row>
      <xdr:rowOff>38100</xdr:rowOff>
    </xdr:from>
    <xdr:to>
      <xdr:col>1</xdr:col>
      <xdr:colOff>2209800</xdr:colOff>
      <xdr:row>37</xdr:row>
      <xdr:rowOff>30480</xdr:rowOff>
    </xdr:to>
    <xdr:sp macro="" textlink="">
      <xdr:nvSpPr>
        <xdr:cNvPr id="28" name="AutoShape 30">
          <a:extLst>
            <a:ext uri="{FF2B5EF4-FFF2-40B4-BE49-F238E27FC236}">
              <a16:creationId xmlns:a16="http://schemas.microsoft.com/office/drawing/2014/main" id="{27E6F7AE-E24C-482F-9B8D-778DDDC04F88}"/>
            </a:ext>
          </a:extLst>
        </xdr:cNvPr>
        <xdr:cNvSpPr>
          <a:spLocks noChangeArrowheads="1"/>
        </xdr:cNvSpPr>
      </xdr:nvSpPr>
      <xdr:spPr bwMode="auto">
        <a:xfrm>
          <a:off x="2560320" y="7147560"/>
          <a:ext cx="259080" cy="175260"/>
        </a:xfrm>
        <a:prstGeom prst="flowChartDecision">
          <a:avLst/>
        </a:prstGeom>
        <a:solidFill>
          <a:srgbClr val="FFFF00"/>
        </a:solidFill>
        <a:ln w="9525">
          <a:solidFill>
            <a:srgbClr val="000000"/>
          </a:solidFill>
          <a:miter lim="800000"/>
          <a:headEnd/>
          <a:tailEnd/>
        </a:ln>
      </xdr:spPr>
    </xdr:sp>
    <xdr:clientData/>
  </xdr:twoCellAnchor>
  <xdr:twoCellAnchor>
    <xdr:from>
      <xdr:col>1</xdr:col>
      <xdr:colOff>1821180</xdr:colOff>
      <xdr:row>36</xdr:row>
      <xdr:rowOff>137160</xdr:rowOff>
    </xdr:from>
    <xdr:to>
      <xdr:col>1</xdr:col>
      <xdr:colOff>2072640</xdr:colOff>
      <xdr:row>37</xdr:row>
      <xdr:rowOff>121920</xdr:rowOff>
    </xdr:to>
    <xdr:sp macro="" textlink="">
      <xdr:nvSpPr>
        <xdr:cNvPr id="29" name="AutoShape 29">
          <a:extLst>
            <a:ext uri="{FF2B5EF4-FFF2-40B4-BE49-F238E27FC236}">
              <a16:creationId xmlns:a16="http://schemas.microsoft.com/office/drawing/2014/main" id="{AA7ED5D4-9769-465E-9074-E9660778E3E2}"/>
            </a:ext>
          </a:extLst>
        </xdr:cNvPr>
        <xdr:cNvSpPr>
          <a:spLocks noChangeArrowheads="1"/>
        </xdr:cNvSpPr>
      </xdr:nvSpPr>
      <xdr:spPr bwMode="auto">
        <a:xfrm>
          <a:off x="2430780" y="7246620"/>
          <a:ext cx="251460" cy="167640"/>
        </a:xfrm>
        <a:prstGeom prst="flowChartDecision">
          <a:avLst/>
        </a:prstGeom>
        <a:solidFill>
          <a:srgbClr val="FFFF00"/>
        </a:solidFill>
        <a:ln w="9525">
          <a:solidFill>
            <a:srgbClr val="000000"/>
          </a:solidFill>
          <a:miter lim="800000"/>
          <a:headEnd/>
          <a:tailEnd/>
        </a:ln>
      </xdr:spPr>
    </xdr:sp>
    <xdr:clientData/>
  </xdr:twoCellAnchor>
  <xdr:twoCellAnchor>
    <xdr:from>
      <xdr:col>1</xdr:col>
      <xdr:colOff>419100</xdr:colOff>
      <xdr:row>45</xdr:row>
      <xdr:rowOff>38100</xdr:rowOff>
    </xdr:from>
    <xdr:to>
      <xdr:col>1</xdr:col>
      <xdr:colOff>670560</xdr:colOff>
      <xdr:row>45</xdr:row>
      <xdr:rowOff>205740</xdr:rowOff>
    </xdr:to>
    <xdr:sp macro="" textlink="">
      <xdr:nvSpPr>
        <xdr:cNvPr id="30" name="AutoShape 60">
          <a:extLst>
            <a:ext uri="{FF2B5EF4-FFF2-40B4-BE49-F238E27FC236}">
              <a16:creationId xmlns:a16="http://schemas.microsoft.com/office/drawing/2014/main" id="{D1BCD83A-6446-4C36-B878-0E1CD65B454E}"/>
            </a:ext>
          </a:extLst>
        </xdr:cNvPr>
        <xdr:cNvSpPr>
          <a:spLocks noChangeArrowheads="1"/>
        </xdr:cNvSpPr>
      </xdr:nvSpPr>
      <xdr:spPr bwMode="auto">
        <a:xfrm>
          <a:off x="1203960" y="8168640"/>
          <a:ext cx="251460" cy="167640"/>
        </a:xfrm>
        <a:prstGeom prst="flowChartDecision">
          <a:avLst/>
        </a:prstGeom>
        <a:solidFill>
          <a:srgbClr val="FFFF00"/>
        </a:solidFill>
        <a:ln w="9525">
          <a:solidFill>
            <a:srgbClr val="000000"/>
          </a:solidFill>
          <a:miter lim="800000"/>
          <a:headEnd/>
          <a:tailEnd/>
        </a:ln>
      </xdr:spPr>
    </xdr:sp>
    <xdr:clientData/>
  </xdr:twoCellAnchor>
  <xdr:twoCellAnchor>
    <xdr:from>
      <xdr:col>1</xdr:col>
      <xdr:colOff>281940</xdr:colOff>
      <xdr:row>45</xdr:row>
      <xdr:rowOff>121920</xdr:rowOff>
    </xdr:from>
    <xdr:to>
      <xdr:col>1</xdr:col>
      <xdr:colOff>533400</xdr:colOff>
      <xdr:row>45</xdr:row>
      <xdr:rowOff>289560</xdr:rowOff>
    </xdr:to>
    <xdr:sp macro="" textlink="">
      <xdr:nvSpPr>
        <xdr:cNvPr id="31" name="AutoShape 59">
          <a:extLst>
            <a:ext uri="{FF2B5EF4-FFF2-40B4-BE49-F238E27FC236}">
              <a16:creationId xmlns:a16="http://schemas.microsoft.com/office/drawing/2014/main" id="{6CE0BE4A-882F-4C4C-8D3A-803F1827C61F}"/>
            </a:ext>
          </a:extLst>
        </xdr:cNvPr>
        <xdr:cNvSpPr>
          <a:spLocks noChangeArrowheads="1"/>
        </xdr:cNvSpPr>
      </xdr:nvSpPr>
      <xdr:spPr bwMode="auto">
        <a:xfrm>
          <a:off x="1066800" y="8252460"/>
          <a:ext cx="251460" cy="167640"/>
        </a:xfrm>
        <a:prstGeom prst="flowChartDecision">
          <a:avLst/>
        </a:prstGeom>
        <a:solidFill>
          <a:srgbClr val="92D050"/>
        </a:solidFill>
        <a:ln w="9525">
          <a:solidFill>
            <a:srgbClr val="000000"/>
          </a:solidFill>
          <a:miter lim="800000"/>
          <a:headEnd/>
          <a:tailEnd/>
        </a:ln>
      </xdr:spPr>
    </xdr:sp>
    <xdr:clientData/>
  </xdr:twoCellAnchor>
  <xdr:twoCellAnchor>
    <xdr:from>
      <xdr:col>1</xdr:col>
      <xdr:colOff>548640</xdr:colOff>
      <xdr:row>45</xdr:row>
      <xdr:rowOff>121920</xdr:rowOff>
    </xdr:from>
    <xdr:to>
      <xdr:col>1</xdr:col>
      <xdr:colOff>800100</xdr:colOff>
      <xdr:row>45</xdr:row>
      <xdr:rowOff>289560</xdr:rowOff>
    </xdr:to>
    <xdr:sp macro="" textlink="">
      <xdr:nvSpPr>
        <xdr:cNvPr id="32" name="AutoShape 58">
          <a:extLst>
            <a:ext uri="{FF2B5EF4-FFF2-40B4-BE49-F238E27FC236}">
              <a16:creationId xmlns:a16="http://schemas.microsoft.com/office/drawing/2014/main" id="{7531FEA9-DDEB-4F9B-9029-5D0F490957DF}"/>
            </a:ext>
          </a:extLst>
        </xdr:cNvPr>
        <xdr:cNvSpPr>
          <a:spLocks noChangeArrowheads="1"/>
        </xdr:cNvSpPr>
      </xdr:nvSpPr>
      <xdr:spPr bwMode="auto">
        <a:xfrm>
          <a:off x="1333500" y="8252460"/>
          <a:ext cx="251460" cy="167640"/>
        </a:xfrm>
        <a:prstGeom prst="flowChartDecision">
          <a:avLst/>
        </a:prstGeom>
        <a:solidFill>
          <a:srgbClr val="92D050"/>
        </a:solidFill>
        <a:ln w="9525">
          <a:solidFill>
            <a:srgbClr val="000000"/>
          </a:solidFill>
          <a:miter lim="800000"/>
          <a:headEnd/>
          <a:tailEnd/>
        </a:ln>
      </xdr:spPr>
    </xdr:sp>
    <xdr:clientData/>
  </xdr:twoCellAnchor>
  <xdr:twoCellAnchor>
    <xdr:from>
      <xdr:col>1</xdr:col>
      <xdr:colOff>419100</xdr:colOff>
      <xdr:row>45</xdr:row>
      <xdr:rowOff>220980</xdr:rowOff>
    </xdr:from>
    <xdr:to>
      <xdr:col>1</xdr:col>
      <xdr:colOff>678180</xdr:colOff>
      <xdr:row>46</xdr:row>
      <xdr:rowOff>30480</xdr:rowOff>
    </xdr:to>
    <xdr:sp macro="" textlink="">
      <xdr:nvSpPr>
        <xdr:cNvPr id="33" name="AutoShape 57">
          <a:extLst>
            <a:ext uri="{FF2B5EF4-FFF2-40B4-BE49-F238E27FC236}">
              <a16:creationId xmlns:a16="http://schemas.microsoft.com/office/drawing/2014/main" id="{69898784-B706-4A29-919B-5C20BB5BCCFF}"/>
            </a:ext>
          </a:extLst>
        </xdr:cNvPr>
        <xdr:cNvSpPr>
          <a:spLocks noChangeArrowheads="1"/>
        </xdr:cNvSpPr>
      </xdr:nvSpPr>
      <xdr:spPr bwMode="auto">
        <a:xfrm>
          <a:off x="1203960" y="8351520"/>
          <a:ext cx="259080" cy="167640"/>
        </a:xfrm>
        <a:prstGeom prst="flowChartDecision">
          <a:avLst/>
        </a:prstGeom>
        <a:solidFill>
          <a:srgbClr val="FFFF00"/>
        </a:solidFill>
        <a:ln w="9525">
          <a:solidFill>
            <a:srgbClr val="000000"/>
          </a:solidFill>
          <a:miter lim="800000"/>
          <a:headEnd/>
          <a:tailEnd/>
        </a:ln>
      </xdr:spPr>
    </xdr:sp>
    <xdr:clientData/>
  </xdr:twoCellAnchor>
  <xdr:twoCellAnchor>
    <xdr:from>
      <xdr:col>1</xdr:col>
      <xdr:colOff>1135380</xdr:colOff>
      <xdr:row>45</xdr:row>
      <xdr:rowOff>68580</xdr:rowOff>
    </xdr:from>
    <xdr:to>
      <xdr:col>1</xdr:col>
      <xdr:colOff>1386840</xdr:colOff>
      <xdr:row>45</xdr:row>
      <xdr:rowOff>236220</xdr:rowOff>
    </xdr:to>
    <xdr:sp macro="" textlink="">
      <xdr:nvSpPr>
        <xdr:cNvPr id="34" name="AutoShape 52">
          <a:extLst>
            <a:ext uri="{FF2B5EF4-FFF2-40B4-BE49-F238E27FC236}">
              <a16:creationId xmlns:a16="http://schemas.microsoft.com/office/drawing/2014/main" id="{1FE59F19-6B0F-4534-9A06-6C5A1FDEFAD9}"/>
            </a:ext>
          </a:extLst>
        </xdr:cNvPr>
        <xdr:cNvSpPr>
          <a:spLocks noChangeArrowheads="1"/>
        </xdr:cNvSpPr>
      </xdr:nvSpPr>
      <xdr:spPr bwMode="auto">
        <a:xfrm>
          <a:off x="1920240" y="8199120"/>
          <a:ext cx="251460" cy="167640"/>
        </a:xfrm>
        <a:prstGeom prst="flowChartDecision">
          <a:avLst/>
        </a:prstGeom>
        <a:solidFill>
          <a:srgbClr val="FFFF00"/>
        </a:solidFill>
        <a:ln w="9525">
          <a:solidFill>
            <a:srgbClr val="000000"/>
          </a:solidFill>
          <a:miter lim="800000"/>
          <a:headEnd/>
          <a:tailEnd/>
        </a:ln>
      </xdr:spPr>
    </xdr:sp>
    <xdr:clientData/>
  </xdr:twoCellAnchor>
  <xdr:twoCellAnchor>
    <xdr:from>
      <xdr:col>1</xdr:col>
      <xdr:colOff>998220</xdr:colOff>
      <xdr:row>45</xdr:row>
      <xdr:rowOff>152400</xdr:rowOff>
    </xdr:from>
    <xdr:to>
      <xdr:col>1</xdr:col>
      <xdr:colOff>1249680</xdr:colOff>
      <xdr:row>45</xdr:row>
      <xdr:rowOff>320040</xdr:rowOff>
    </xdr:to>
    <xdr:sp macro="" textlink="">
      <xdr:nvSpPr>
        <xdr:cNvPr id="35" name="AutoShape 51">
          <a:extLst>
            <a:ext uri="{FF2B5EF4-FFF2-40B4-BE49-F238E27FC236}">
              <a16:creationId xmlns:a16="http://schemas.microsoft.com/office/drawing/2014/main" id="{0F5B1C4F-D643-4E5C-A76C-3434FE2C52BC}"/>
            </a:ext>
          </a:extLst>
        </xdr:cNvPr>
        <xdr:cNvSpPr>
          <a:spLocks noChangeArrowheads="1"/>
        </xdr:cNvSpPr>
      </xdr:nvSpPr>
      <xdr:spPr bwMode="auto">
        <a:xfrm>
          <a:off x="1783080" y="8282940"/>
          <a:ext cx="251460" cy="167640"/>
        </a:xfrm>
        <a:prstGeom prst="flowChartDecision">
          <a:avLst/>
        </a:prstGeom>
        <a:solidFill>
          <a:srgbClr val="92D050"/>
        </a:solidFill>
        <a:ln w="9525">
          <a:solidFill>
            <a:srgbClr val="000000"/>
          </a:solidFill>
          <a:miter lim="800000"/>
          <a:headEnd/>
          <a:tailEnd/>
        </a:ln>
      </xdr:spPr>
    </xdr:sp>
    <xdr:clientData/>
  </xdr:twoCellAnchor>
  <xdr:twoCellAnchor>
    <xdr:from>
      <xdr:col>1</xdr:col>
      <xdr:colOff>1264920</xdr:colOff>
      <xdr:row>45</xdr:row>
      <xdr:rowOff>152400</xdr:rowOff>
    </xdr:from>
    <xdr:to>
      <xdr:col>1</xdr:col>
      <xdr:colOff>1516380</xdr:colOff>
      <xdr:row>45</xdr:row>
      <xdr:rowOff>320040</xdr:rowOff>
    </xdr:to>
    <xdr:sp macro="" textlink="">
      <xdr:nvSpPr>
        <xdr:cNvPr id="36" name="AutoShape 50">
          <a:extLst>
            <a:ext uri="{FF2B5EF4-FFF2-40B4-BE49-F238E27FC236}">
              <a16:creationId xmlns:a16="http://schemas.microsoft.com/office/drawing/2014/main" id="{4B8D2D73-C6E0-4500-A50C-FA5EFE5CFE95}"/>
            </a:ext>
          </a:extLst>
        </xdr:cNvPr>
        <xdr:cNvSpPr>
          <a:spLocks noChangeArrowheads="1"/>
        </xdr:cNvSpPr>
      </xdr:nvSpPr>
      <xdr:spPr bwMode="auto">
        <a:xfrm>
          <a:off x="2049780" y="8282940"/>
          <a:ext cx="251460" cy="167640"/>
        </a:xfrm>
        <a:prstGeom prst="flowChartDecision">
          <a:avLst/>
        </a:prstGeom>
        <a:solidFill>
          <a:srgbClr val="92D050"/>
        </a:solidFill>
        <a:ln w="9525">
          <a:solidFill>
            <a:srgbClr val="000000"/>
          </a:solidFill>
          <a:miter lim="800000"/>
          <a:headEnd/>
          <a:tailEnd/>
        </a:ln>
      </xdr:spPr>
    </xdr:sp>
    <xdr:clientData/>
  </xdr:twoCellAnchor>
  <xdr:twoCellAnchor>
    <xdr:from>
      <xdr:col>1</xdr:col>
      <xdr:colOff>1135380</xdr:colOff>
      <xdr:row>45</xdr:row>
      <xdr:rowOff>243840</xdr:rowOff>
    </xdr:from>
    <xdr:to>
      <xdr:col>1</xdr:col>
      <xdr:colOff>1394460</xdr:colOff>
      <xdr:row>46</xdr:row>
      <xdr:rowOff>60960</xdr:rowOff>
    </xdr:to>
    <xdr:sp macro="" textlink="">
      <xdr:nvSpPr>
        <xdr:cNvPr id="37" name="AutoShape 49">
          <a:extLst>
            <a:ext uri="{FF2B5EF4-FFF2-40B4-BE49-F238E27FC236}">
              <a16:creationId xmlns:a16="http://schemas.microsoft.com/office/drawing/2014/main" id="{C02E6B1D-F624-4882-A34A-B43111045A5F}"/>
            </a:ext>
          </a:extLst>
        </xdr:cNvPr>
        <xdr:cNvSpPr>
          <a:spLocks noChangeArrowheads="1"/>
        </xdr:cNvSpPr>
      </xdr:nvSpPr>
      <xdr:spPr bwMode="auto">
        <a:xfrm>
          <a:off x="1920240" y="8374380"/>
          <a:ext cx="259080" cy="175260"/>
        </a:xfrm>
        <a:prstGeom prst="flowChartDecision">
          <a:avLst/>
        </a:prstGeom>
        <a:solidFill>
          <a:srgbClr val="92D050"/>
        </a:solidFill>
        <a:ln w="9525">
          <a:solidFill>
            <a:srgbClr val="000000"/>
          </a:solidFill>
          <a:miter lim="800000"/>
          <a:headEnd/>
          <a:tailEnd/>
        </a:ln>
      </xdr:spPr>
    </xdr:sp>
    <xdr:clientData/>
  </xdr:twoCellAnchor>
  <xdr:twoCellAnchor>
    <xdr:from>
      <xdr:col>1</xdr:col>
      <xdr:colOff>1805940</xdr:colOff>
      <xdr:row>45</xdr:row>
      <xdr:rowOff>76200</xdr:rowOff>
    </xdr:from>
    <xdr:to>
      <xdr:col>1</xdr:col>
      <xdr:colOff>2057400</xdr:colOff>
      <xdr:row>45</xdr:row>
      <xdr:rowOff>243840</xdr:rowOff>
    </xdr:to>
    <xdr:sp macro="" textlink="">
      <xdr:nvSpPr>
        <xdr:cNvPr id="38" name="AutoShape 56">
          <a:extLst>
            <a:ext uri="{FF2B5EF4-FFF2-40B4-BE49-F238E27FC236}">
              <a16:creationId xmlns:a16="http://schemas.microsoft.com/office/drawing/2014/main" id="{DAE5815E-C196-4B6C-B191-2731E35B1964}"/>
            </a:ext>
          </a:extLst>
        </xdr:cNvPr>
        <xdr:cNvSpPr>
          <a:spLocks noChangeArrowheads="1"/>
        </xdr:cNvSpPr>
      </xdr:nvSpPr>
      <xdr:spPr bwMode="auto">
        <a:xfrm>
          <a:off x="2590800" y="8206740"/>
          <a:ext cx="251460" cy="167640"/>
        </a:xfrm>
        <a:prstGeom prst="flowChartDecision">
          <a:avLst/>
        </a:prstGeom>
        <a:solidFill>
          <a:srgbClr val="92D050"/>
        </a:solidFill>
        <a:ln w="9525">
          <a:solidFill>
            <a:srgbClr val="000000"/>
          </a:solidFill>
          <a:miter lim="800000"/>
          <a:headEnd/>
          <a:tailEnd/>
        </a:ln>
      </xdr:spPr>
    </xdr:sp>
    <xdr:clientData/>
  </xdr:twoCellAnchor>
  <xdr:twoCellAnchor>
    <xdr:from>
      <xdr:col>1</xdr:col>
      <xdr:colOff>1668780</xdr:colOff>
      <xdr:row>45</xdr:row>
      <xdr:rowOff>160020</xdr:rowOff>
    </xdr:from>
    <xdr:to>
      <xdr:col>1</xdr:col>
      <xdr:colOff>1920240</xdr:colOff>
      <xdr:row>45</xdr:row>
      <xdr:rowOff>327660</xdr:rowOff>
    </xdr:to>
    <xdr:sp macro="" textlink="">
      <xdr:nvSpPr>
        <xdr:cNvPr id="39" name="AutoShape 55">
          <a:extLst>
            <a:ext uri="{FF2B5EF4-FFF2-40B4-BE49-F238E27FC236}">
              <a16:creationId xmlns:a16="http://schemas.microsoft.com/office/drawing/2014/main" id="{8F1A9F0B-6F40-4C81-92C5-84B48FA2E3AD}"/>
            </a:ext>
          </a:extLst>
        </xdr:cNvPr>
        <xdr:cNvSpPr>
          <a:spLocks noChangeArrowheads="1"/>
        </xdr:cNvSpPr>
      </xdr:nvSpPr>
      <xdr:spPr bwMode="auto">
        <a:xfrm>
          <a:off x="2453640" y="8290560"/>
          <a:ext cx="251460" cy="167640"/>
        </a:xfrm>
        <a:prstGeom prst="flowChartDecision">
          <a:avLst/>
        </a:prstGeom>
        <a:solidFill>
          <a:srgbClr val="92D050"/>
        </a:solidFill>
        <a:ln w="9525">
          <a:solidFill>
            <a:srgbClr val="000000"/>
          </a:solidFill>
          <a:miter lim="800000"/>
          <a:headEnd/>
          <a:tailEnd/>
        </a:ln>
      </xdr:spPr>
    </xdr:sp>
    <xdr:clientData/>
  </xdr:twoCellAnchor>
  <xdr:twoCellAnchor>
    <xdr:from>
      <xdr:col>1</xdr:col>
      <xdr:colOff>1920240</xdr:colOff>
      <xdr:row>45</xdr:row>
      <xdr:rowOff>160020</xdr:rowOff>
    </xdr:from>
    <xdr:to>
      <xdr:col>1</xdr:col>
      <xdr:colOff>2171700</xdr:colOff>
      <xdr:row>45</xdr:row>
      <xdr:rowOff>327660</xdr:rowOff>
    </xdr:to>
    <xdr:sp macro="" textlink="">
      <xdr:nvSpPr>
        <xdr:cNvPr id="40" name="AutoShape 54">
          <a:extLst>
            <a:ext uri="{FF2B5EF4-FFF2-40B4-BE49-F238E27FC236}">
              <a16:creationId xmlns:a16="http://schemas.microsoft.com/office/drawing/2014/main" id="{39626F5D-2702-4D39-BD2F-3F9C594B8F94}"/>
            </a:ext>
          </a:extLst>
        </xdr:cNvPr>
        <xdr:cNvSpPr>
          <a:spLocks noChangeArrowheads="1"/>
        </xdr:cNvSpPr>
      </xdr:nvSpPr>
      <xdr:spPr bwMode="auto">
        <a:xfrm>
          <a:off x="2705100" y="8290560"/>
          <a:ext cx="251460" cy="167640"/>
        </a:xfrm>
        <a:prstGeom prst="flowChartDecision">
          <a:avLst/>
        </a:prstGeom>
        <a:solidFill>
          <a:srgbClr val="92D050"/>
        </a:solidFill>
        <a:ln w="9525">
          <a:solidFill>
            <a:srgbClr val="000000"/>
          </a:solidFill>
          <a:miter lim="800000"/>
          <a:headEnd/>
          <a:tailEnd/>
        </a:ln>
      </xdr:spPr>
    </xdr:sp>
    <xdr:clientData/>
  </xdr:twoCellAnchor>
  <xdr:twoCellAnchor>
    <xdr:from>
      <xdr:col>1</xdr:col>
      <xdr:colOff>1798320</xdr:colOff>
      <xdr:row>45</xdr:row>
      <xdr:rowOff>259080</xdr:rowOff>
    </xdr:from>
    <xdr:to>
      <xdr:col>1</xdr:col>
      <xdr:colOff>2049780</xdr:colOff>
      <xdr:row>46</xdr:row>
      <xdr:rowOff>68580</xdr:rowOff>
    </xdr:to>
    <xdr:sp macro="" textlink="">
      <xdr:nvSpPr>
        <xdr:cNvPr id="41" name="AutoShape 53">
          <a:extLst>
            <a:ext uri="{FF2B5EF4-FFF2-40B4-BE49-F238E27FC236}">
              <a16:creationId xmlns:a16="http://schemas.microsoft.com/office/drawing/2014/main" id="{C9E74CF8-FAC7-45A1-B592-D565FD096B17}"/>
            </a:ext>
          </a:extLst>
        </xdr:cNvPr>
        <xdr:cNvSpPr>
          <a:spLocks noChangeArrowheads="1"/>
        </xdr:cNvSpPr>
      </xdr:nvSpPr>
      <xdr:spPr bwMode="auto">
        <a:xfrm>
          <a:off x="2583180" y="8389620"/>
          <a:ext cx="251460" cy="167640"/>
        </a:xfrm>
        <a:prstGeom prst="flowChartDecision">
          <a:avLst/>
        </a:prstGeom>
        <a:solidFill>
          <a:srgbClr val="92D050"/>
        </a:solidFill>
        <a:ln w="9525">
          <a:solidFill>
            <a:srgbClr val="000000"/>
          </a:solidFill>
          <a:miter lim="800000"/>
          <a:headEnd/>
          <a:tailEnd/>
        </a:ln>
      </xdr:spPr>
    </xdr:sp>
    <xdr:clientData/>
  </xdr:twoCellAnchor>
  <xdr:twoCellAnchor>
    <xdr:from>
      <xdr:col>1</xdr:col>
      <xdr:colOff>480060</xdr:colOff>
      <xdr:row>38</xdr:row>
      <xdr:rowOff>129540</xdr:rowOff>
    </xdr:from>
    <xdr:to>
      <xdr:col>1</xdr:col>
      <xdr:colOff>731520</xdr:colOff>
      <xdr:row>39</xdr:row>
      <xdr:rowOff>121920</xdr:rowOff>
    </xdr:to>
    <xdr:sp macro="" textlink="">
      <xdr:nvSpPr>
        <xdr:cNvPr id="42" name="AutoShape 36">
          <a:extLst>
            <a:ext uri="{FF2B5EF4-FFF2-40B4-BE49-F238E27FC236}">
              <a16:creationId xmlns:a16="http://schemas.microsoft.com/office/drawing/2014/main" id="{B44FDD89-0589-44EB-9ED6-03104EB9757D}"/>
            </a:ext>
          </a:extLst>
        </xdr:cNvPr>
        <xdr:cNvSpPr>
          <a:spLocks noChangeArrowheads="1"/>
        </xdr:cNvSpPr>
      </xdr:nvSpPr>
      <xdr:spPr bwMode="auto">
        <a:xfrm>
          <a:off x="1089660" y="7604760"/>
          <a:ext cx="251460" cy="175260"/>
        </a:xfrm>
        <a:prstGeom prst="flowChartDecision">
          <a:avLst/>
        </a:prstGeom>
        <a:solidFill>
          <a:srgbClr val="FF0000"/>
        </a:solidFill>
        <a:ln w="9525">
          <a:solidFill>
            <a:srgbClr val="000000"/>
          </a:solidFill>
          <a:miter lim="800000"/>
          <a:headEnd/>
          <a:tailEnd/>
        </a:ln>
      </xdr:spPr>
    </xdr:sp>
    <xdr:clientData/>
  </xdr:twoCellAnchor>
  <xdr:twoCellAnchor>
    <xdr:from>
      <xdr:col>1</xdr:col>
      <xdr:colOff>342900</xdr:colOff>
      <xdr:row>39</xdr:row>
      <xdr:rowOff>38100</xdr:rowOff>
    </xdr:from>
    <xdr:to>
      <xdr:col>1</xdr:col>
      <xdr:colOff>594360</xdr:colOff>
      <xdr:row>40</xdr:row>
      <xdr:rowOff>30480</xdr:rowOff>
    </xdr:to>
    <xdr:sp macro="" textlink="">
      <xdr:nvSpPr>
        <xdr:cNvPr id="43" name="AutoShape 35">
          <a:extLst>
            <a:ext uri="{FF2B5EF4-FFF2-40B4-BE49-F238E27FC236}">
              <a16:creationId xmlns:a16="http://schemas.microsoft.com/office/drawing/2014/main" id="{6602E9DD-C8A9-4F18-904F-027E0B0019FD}"/>
            </a:ext>
          </a:extLst>
        </xdr:cNvPr>
        <xdr:cNvSpPr>
          <a:spLocks noChangeArrowheads="1"/>
        </xdr:cNvSpPr>
      </xdr:nvSpPr>
      <xdr:spPr bwMode="auto">
        <a:xfrm>
          <a:off x="952500" y="7696200"/>
          <a:ext cx="251460" cy="175260"/>
        </a:xfrm>
        <a:prstGeom prst="flowChartDecision">
          <a:avLst/>
        </a:prstGeom>
        <a:solidFill>
          <a:srgbClr val="92D050"/>
        </a:solidFill>
        <a:ln w="9525">
          <a:solidFill>
            <a:srgbClr val="000000"/>
          </a:solidFill>
          <a:miter lim="800000"/>
          <a:headEnd/>
          <a:tailEnd/>
        </a:ln>
      </xdr:spPr>
    </xdr:sp>
    <xdr:clientData/>
  </xdr:twoCellAnchor>
  <xdr:twoCellAnchor>
    <xdr:from>
      <xdr:col>1</xdr:col>
      <xdr:colOff>609600</xdr:colOff>
      <xdr:row>39</xdr:row>
      <xdr:rowOff>38100</xdr:rowOff>
    </xdr:from>
    <xdr:to>
      <xdr:col>1</xdr:col>
      <xdr:colOff>861060</xdr:colOff>
      <xdr:row>40</xdr:row>
      <xdr:rowOff>30480</xdr:rowOff>
    </xdr:to>
    <xdr:sp macro="" textlink="">
      <xdr:nvSpPr>
        <xdr:cNvPr id="45" name="AutoShape 34">
          <a:extLst>
            <a:ext uri="{FF2B5EF4-FFF2-40B4-BE49-F238E27FC236}">
              <a16:creationId xmlns:a16="http://schemas.microsoft.com/office/drawing/2014/main" id="{97AD2479-EAAA-4DBA-9F22-D214177BC53A}"/>
            </a:ext>
          </a:extLst>
        </xdr:cNvPr>
        <xdr:cNvSpPr>
          <a:spLocks noChangeArrowheads="1"/>
        </xdr:cNvSpPr>
      </xdr:nvSpPr>
      <xdr:spPr bwMode="auto">
        <a:xfrm>
          <a:off x="1219200" y="7696200"/>
          <a:ext cx="251460" cy="175260"/>
        </a:xfrm>
        <a:prstGeom prst="flowChartDecision">
          <a:avLst/>
        </a:prstGeom>
        <a:solidFill>
          <a:srgbClr val="92D050"/>
        </a:solidFill>
        <a:ln w="9525">
          <a:solidFill>
            <a:srgbClr val="000000"/>
          </a:solidFill>
          <a:miter lim="800000"/>
          <a:headEnd/>
          <a:tailEnd/>
        </a:ln>
      </xdr:spPr>
    </xdr:sp>
    <xdr:clientData/>
  </xdr:twoCellAnchor>
  <xdr:twoCellAnchor>
    <xdr:from>
      <xdr:col>1</xdr:col>
      <xdr:colOff>480060</xdr:colOff>
      <xdr:row>39</xdr:row>
      <xdr:rowOff>129540</xdr:rowOff>
    </xdr:from>
    <xdr:to>
      <xdr:col>1</xdr:col>
      <xdr:colOff>731520</xdr:colOff>
      <xdr:row>40</xdr:row>
      <xdr:rowOff>121920</xdr:rowOff>
    </xdr:to>
    <xdr:sp macro="" textlink="">
      <xdr:nvSpPr>
        <xdr:cNvPr id="46" name="AutoShape 33">
          <a:extLst>
            <a:ext uri="{FF2B5EF4-FFF2-40B4-BE49-F238E27FC236}">
              <a16:creationId xmlns:a16="http://schemas.microsoft.com/office/drawing/2014/main" id="{04428845-5AF9-4C7B-9E0F-F2BF042DC6CF}"/>
            </a:ext>
          </a:extLst>
        </xdr:cNvPr>
        <xdr:cNvSpPr>
          <a:spLocks noChangeArrowheads="1"/>
        </xdr:cNvSpPr>
      </xdr:nvSpPr>
      <xdr:spPr bwMode="auto">
        <a:xfrm>
          <a:off x="1089660" y="7787640"/>
          <a:ext cx="251460" cy="175260"/>
        </a:xfrm>
        <a:prstGeom prst="flowChartDecision">
          <a:avLst/>
        </a:prstGeom>
        <a:solidFill>
          <a:srgbClr val="92D050"/>
        </a:solidFill>
        <a:ln w="9525">
          <a:solidFill>
            <a:srgbClr val="000000"/>
          </a:solidFill>
          <a:miter lim="800000"/>
          <a:headEnd/>
          <a:tailEnd/>
        </a:ln>
      </xdr:spPr>
    </xdr:sp>
    <xdr:clientData/>
  </xdr:twoCellAnchor>
  <xdr:twoCellAnchor>
    <xdr:from>
      <xdr:col>1</xdr:col>
      <xdr:colOff>1173480</xdr:colOff>
      <xdr:row>38</xdr:row>
      <xdr:rowOff>160020</xdr:rowOff>
    </xdr:from>
    <xdr:to>
      <xdr:col>1</xdr:col>
      <xdr:colOff>1424940</xdr:colOff>
      <xdr:row>39</xdr:row>
      <xdr:rowOff>152400</xdr:rowOff>
    </xdr:to>
    <xdr:sp macro="" textlink="">
      <xdr:nvSpPr>
        <xdr:cNvPr id="47" name="AutoShape 28">
          <a:extLst>
            <a:ext uri="{FF2B5EF4-FFF2-40B4-BE49-F238E27FC236}">
              <a16:creationId xmlns:a16="http://schemas.microsoft.com/office/drawing/2014/main" id="{C1891944-E4D8-4C11-B8FF-79E0E2C66EAD}"/>
            </a:ext>
          </a:extLst>
        </xdr:cNvPr>
        <xdr:cNvSpPr>
          <a:spLocks noChangeArrowheads="1"/>
        </xdr:cNvSpPr>
      </xdr:nvSpPr>
      <xdr:spPr bwMode="auto">
        <a:xfrm>
          <a:off x="1783080" y="7635240"/>
          <a:ext cx="251460" cy="175260"/>
        </a:xfrm>
        <a:prstGeom prst="flowChartDecision">
          <a:avLst/>
        </a:prstGeom>
        <a:solidFill>
          <a:srgbClr val="FF0000"/>
        </a:solidFill>
        <a:ln w="9525">
          <a:solidFill>
            <a:srgbClr val="000000"/>
          </a:solidFill>
          <a:miter lim="800000"/>
          <a:headEnd/>
          <a:tailEnd/>
        </a:ln>
      </xdr:spPr>
    </xdr:sp>
    <xdr:clientData/>
  </xdr:twoCellAnchor>
  <xdr:twoCellAnchor>
    <xdr:from>
      <xdr:col>1</xdr:col>
      <xdr:colOff>1036320</xdr:colOff>
      <xdr:row>39</xdr:row>
      <xdr:rowOff>68580</xdr:rowOff>
    </xdr:from>
    <xdr:to>
      <xdr:col>1</xdr:col>
      <xdr:colOff>1295400</xdr:colOff>
      <xdr:row>40</xdr:row>
      <xdr:rowOff>53340</xdr:rowOff>
    </xdr:to>
    <xdr:sp macro="" textlink="">
      <xdr:nvSpPr>
        <xdr:cNvPr id="48" name="AutoShape 27">
          <a:extLst>
            <a:ext uri="{FF2B5EF4-FFF2-40B4-BE49-F238E27FC236}">
              <a16:creationId xmlns:a16="http://schemas.microsoft.com/office/drawing/2014/main" id="{5216C614-A9D1-49C8-9E7B-D3EE1EA1C25F}"/>
            </a:ext>
          </a:extLst>
        </xdr:cNvPr>
        <xdr:cNvSpPr>
          <a:spLocks noChangeArrowheads="1"/>
        </xdr:cNvSpPr>
      </xdr:nvSpPr>
      <xdr:spPr bwMode="auto">
        <a:xfrm>
          <a:off x="1645920" y="7726680"/>
          <a:ext cx="259080" cy="167640"/>
        </a:xfrm>
        <a:prstGeom prst="flowChartDecision">
          <a:avLst/>
        </a:prstGeom>
        <a:solidFill>
          <a:srgbClr val="FFFF00"/>
        </a:solidFill>
        <a:ln w="9525">
          <a:solidFill>
            <a:srgbClr val="000000"/>
          </a:solidFill>
          <a:miter lim="800000"/>
          <a:headEnd/>
          <a:tailEnd/>
        </a:ln>
      </xdr:spPr>
    </xdr:sp>
    <xdr:clientData/>
  </xdr:twoCellAnchor>
  <xdr:twoCellAnchor>
    <xdr:from>
      <xdr:col>1</xdr:col>
      <xdr:colOff>1303020</xdr:colOff>
      <xdr:row>39</xdr:row>
      <xdr:rowOff>68580</xdr:rowOff>
    </xdr:from>
    <xdr:to>
      <xdr:col>1</xdr:col>
      <xdr:colOff>1554480</xdr:colOff>
      <xdr:row>40</xdr:row>
      <xdr:rowOff>53340</xdr:rowOff>
    </xdr:to>
    <xdr:sp macro="" textlink="">
      <xdr:nvSpPr>
        <xdr:cNvPr id="49" name="AutoShape 26">
          <a:extLst>
            <a:ext uri="{FF2B5EF4-FFF2-40B4-BE49-F238E27FC236}">
              <a16:creationId xmlns:a16="http://schemas.microsoft.com/office/drawing/2014/main" id="{B831E485-7DFC-4782-A291-BE2029C937BF}"/>
            </a:ext>
          </a:extLst>
        </xdr:cNvPr>
        <xdr:cNvSpPr>
          <a:spLocks noChangeArrowheads="1"/>
        </xdr:cNvSpPr>
      </xdr:nvSpPr>
      <xdr:spPr bwMode="auto">
        <a:xfrm>
          <a:off x="1912620" y="7726680"/>
          <a:ext cx="251460" cy="167640"/>
        </a:xfrm>
        <a:prstGeom prst="flowChartDecision">
          <a:avLst/>
        </a:prstGeom>
        <a:solidFill>
          <a:srgbClr val="FFFF00"/>
        </a:solidFill>
        <a:ln w="9525">
          <a:solidFill>
            <a:srgbClr val="000000"/>
          </a:solidFill>
          <a:miter lim="800000"/>
          <a:headEnd/>
          <a:tailEnd/>
        </a:ln>
      </xdr:spPr>
    </xdr:sp>
    <xdr:clientData/>
  </xdr:twoCellAnchor>
  <xdr:twoCellAnchor>
    <xdr:from>
      <xdr:col>1</xdr:col>
      <xdr:colOff>1173480</xdr:colOff>
      <xdr:row>39</xdr:row>
      <xdr:rowOff>160020</xdr:rowOff>
    </xdr:from>
    <xdr:to>
      <xdr:col>1</xdr:col>
      <xdr:colOff>1424940</xdr:colOff>
      <xdr:row>40</xdr:row>
      <xdr:rowOff>152400</xdr:rowOff>
    </xdr:to>
    <xdr:sp macro="" textlink="">
      <xdr:nvSpPr>
        <xdr:cNvPr id="50" name="AutoShape 25">
          <a:extLst>
            <a:ext uri="{FF2B5EF4-FFF2-40B4-BE49-F238E27FC236}">
              <a16:creationId xmlns:a16="http://schemas.microsoft.com/office/drawing/2014/main" id="{19A13DCA-DE79-4E4E-BEAC-B7C904022690}"/>
            </a:ext>
          </a:extLst>
        </xdr:cNvPr>
        <xdr:cNvSpPr>
          <a:spLocks noChangeArrowheads="1"/>
        </xdr:cNvSpPr>
      </xdr:nvSpPr>
      <xdr:spPr bwMode="auto">
        <a:xfrm>
          <a:off x="1783080" y="7760970"/>
          <a:ext cx="251460" cy="173355"/>
        </a:xfrm>
        <a:prstGeom prst="flowChartDecision">
          <a:avLst/>
        </a:prstGeom>
        <a:solidFill>
          <a:srgbClr val="FFFF00"/>
        </a:solidFill>
        <a:ln w="9525">
          <a:solidFill>
            <a:srgbClr val="000000"/>
          </a:solidFill>
          <a:miter lim="800000"/>
          <a:headEnd/>
          <a:tailEnd/>
        </a:ln>
      </xdr:spPr>
    </xdr:sp>
    <xdr:clientData/>
  </xdr:twoCellAnchor>
  <xdr:twoCellAnchor>
    <xdr:from>
      <xdr:col>1</xdr:col>
      <xdr:colOff>1844040</xdr:colOff>
      <xdr:row>38</xdr:row>
      <xdr:rowOff>175260</xdr:rowOff>
    </xdr:from>
    <xdr:to>
      <xdr:col>1</xdr:col>
      <xdr:colOff>2095500</xdr:colOff>
      <xdr:row>39</xdr:row>
      <xdr:rowOff>160020</xdr:rowOff>
    </xdr:to>
    <xdr:sp macro="" textlink="">
      <xdr:nvSpPr>
        <xdr:cNvPr id="51" name="AutoShape 32">
          <a:extLst>
            <a:ext uri="{FF2B5EF4-FFF2-40B4-BE49-F238E27FC236}">
              <a16:creationId xmlns:a16="http://schemas.microsoft.com/office/drawing/2014/main" id="{F558151A-A4C4-48AD-8549-DCB3A5BEA5B0}"/>
            </a:ext>
          </a:extLst>
        </xdr:cNvPr>
        <xdr:cNvSpPr>
          <a:spLocks noChangeArrowheads="1"/>
        </xdr:cNvSpPr>
      </xdr:nvSpPr>
      <xdr:spPr bwMode="auto">
        <a:xfrm>
          <a:off x="2453640" y="7650480"/>
          <a:ext cx="251460" cy="167640"/>
        </a:xfrm>
        <a:prstGeom prst="flowChartDecision">
          <a:avLst/>
        </a:prstGeom>
        <a:solidFill>
          <a:srgbClr val="FF0000"/>
        </a:solidFill>
        <a:ln w="9525">
          <a:solidFill>
            <a:srgbClr val="000000"/>
          </a:solidFill>
          <a:miter lim="800000"/>
          <a:headEnd/>
          <a:tailEnd/>
        </a:ln>
      </xdr:spPr>
    </xdr:sp>
    <xdr:clientData/>
  </xdr:twoCellAnchor>
  <xdr:twoCellAnchor>
    <xdr:from>
      <xdr:col>1</xdr:col>
      <xdr:colOff>1699260</xdr:colOff>
      <xdr:row>39</xdr:row>
      <xdr:rowOff>76200</xdr:rowOff>
    </xdr:from>
    <xdr:to>
      <xdr:col>1</xdr:col>
      <xdr:colOff>1958340</xdr:colOff>
      <xdr:row>40</xdr:row>
      <xdr:rowOff>68580</xdr:rowOff>
    </xdr:to>
    <xdr:sp macro="" textlink="">
      <xdr:nvSpPr>
        <xdr:cNvPr id="52" name="AutoShape 31">
          <a:extLst>
            <a:ext uri="{FF2B5EF4-FFF2-40B4-BE49-F238E27FC236}">
              <a16:creationId xmlns:a16="http://schemas.microsoft.com/office/drawing/2014/main" id="{485B55D7-2AE4-4C87-826D-07BC538936DC}"/>
            </a:ext>
          </a:extLst>
        </xdr:cNvPr>
        <xdr:cNvSpPr>
          <a:spLocks noChangeArrowheads="1"/>
        </xdr:cNvSpPr>
      </xdr:nvSpPr>
      <xdr:spPr bwMode="auto">
        <a:xfrm>
          <a:off x="2308860" y="7734300"/>
          <a:ext cx="259080" cy="175260"/>
        </a:xfrm>
        <a:prstGeom prst="flowChartDecision">
          <a:avLst/>
        </a:prstGeom>
        <a:solidFill>
          <a:srgbClr val="FFFF00"/>
        </a:solidFill>
        <a:ln w="9525">
          <a:solidFill>
            <a:srgbClr val="000000"/>
          </a:solidFill>
          <a:miter lim="800000"/>
          <a:headEnd/>
          <a:tailEnd/>
        </a:ln>
      </xdr:spPr>
    </xdr:sp>
    <xdr:clientData/>
  </xdr:twoCellAnchor>
  <xdr:twoCellAnchor>
    <xdr:from>
      <xdr:col>1</xdr:col>
      <xdr:colOff>1958340</xdr:colOff>
      <xdr:row>39</xdr:row>
      <xdr:rowOff>76200</xdr:rowOff>
    </xdr:from>
    <xdr:to>
      <xdr:col>1</xdr:col>
      <xdr:colOff>2217420</xdr:colOff>
      <xdr:row>40</xdr:row>
      <xdr:rowOff>68580</xdr:rowOff>
    </xdr:to>
    <xdr:sp macro="" textlink="">
      <xdr:nvSpPr>
        <xdr:cNvPr id="53" name="AutoShape 30">
          <a:extLst>
            <a:ext uri="{FF2B5EF4-FFF2-40B4-BE49-F238E27FC236}">
              <a16:creationId xmlns:a16="http://schemas.microsoft.com/office/drawing/2014/main" id="{77836363-44AA-4C18-B25D-8479092828C2}"/>
            </a:ext>
          </a:extLst>
        </xdr:cNvPr>
        <xdr:cNvSpPr>
          <a:spLocks noChangeArrowheads="1"/>
        </xdr:cNvSpPr>
      </xdr:nvSpPr>
      <xdr:spPr bwMode="auto">
        <a:xfrm>
          <a:off x="2567940" y="7734300"/>
          <a:ext cx="259080" cy="175260"/>
        </a:xfrm>
        <a:prstGeom prst="flowChartDecision">
          <a:avLst/>
        </a:prstGeom>
        <a:solidFill>
          <a:srgbClr val="FFFF00"/>
        </a:solidFill>
        <a:ln w="9525">
          <a:solidFill>
            <a:srgbClr val="000000"/>
          </a:solidFill>
          <a:miter lim="800000"/>
          <a:headEnd/>
          <a:tailEnd/>
        </a:ln>
      </xdr:spPr>
    </xdr:sp>
    <xdr:clientData/>
  </xdr:twoCellAnchor>
  <xdr:twoCellAnchor>
    <xdr:from>
      <xdr:col>1</xdr:col>
      <xdr:colOff>1828800</xdr:colOff>
      <xdr:row>39</xdr:row>
      <xdr:rowOff>175260</xdr:rowOff>
    </xdr:from>
    <xdr:to>
      <xdr:col>1</xdr:col>
      <xdr:colOff>2080260</xdr:colOff>
      <xdr:row>40</xdr:row>
      <xdr:rowOff>160020</xdr:rowOff>
    </xdr:to>
    <xdr:sp macro="" textlink="">
      <xdr:nvSpPr>
        <xdr:cNvPr id="54" name="AutoShape 29">
          <a:extLst>
            <a:ext uri="{FF2B5EF4-FFF2-40B4-BE49-F238E27FC236}">
              <a16:creationId xmlns:a16="http://schemas.microsoft.com/office/drawing/2014/main" id="{D9442CDD-6BBB-42EE-9CC0-374A46CADA65}"/>
            </a:ext>
          </a:extLst>
        </xdr:cNvPr>
        <xdr:cNvSpPr>
          <a:spLocks noChangeArrowheads="1"/>
        </xdr:cNvSpPr>
      </xdr:nvSpPr>
      <xdr:spPr bwMode="auto">
        <a:xfrm>
          <a:off x="2438400" y="7833360"/>
          <a:ext cx="251460" cy="167640"/>
        </a:xfrm>
        <a:prstGeom prst="flowChartDecision">
          <a:avLst/>
        </a:prstGeom>
        <a:solidFill>
          <a:srgbClr val="92D050"/>
        </a:solidFill>
        <a:ln w="9525">
          <a:solidFill>
            <a:srgbClr val="000000"/>
          </a:solidFill>
          <a:miter lim="800000"/>
          <a:headEnd/>
          <a:tailEnd/>
        </a:ln>
      </xdr:spPr>
    </xdr:sp>
    <xdr:clientData/>
  </xdr:twoCellAnchor>
  <xdr:twoCellAnchor editAs="oneCell">
    <xdr:from>
      <xdr:col>1</xdr:col>
      <xdr:colOff>982133</xdr:colOff>
      <xdr:row>2</xdr:row>
      <xdr:rowOff>101601</xdr:rowOff>
    </xdr:from>
    <xdr:to>
      <xdr:col>1</xdr:col>
      <xdr:colOff>1610783</xdr:colOff>
      <xdr:row>5</xdr:row>
      <xdr:rowOff>171451</xdr:rowOff>
    </xdr:to>
    <xdr:pic>
      <xdr:nvPicPr>
        <xdr:cNvPr id="55" name="Picture 54">
          <a:extLst>
            <a:ext uri="{FF2B5EF4-FFF2-40B4-BE49-F238E27FC236}">
              <a16:creationId xmlns:a16="http://schemas.microsoft.com/office/drawing/2014/main" id="{730DEE86-770E-474B-A784-F1CFD091D0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1733" y="474134"/>
          <a:ext cx="628650" cy="628650"/>
        </a:xfrm>
        <a:prstGeom prst="rect">
          <a:avLst/>
        </a:prstGeom>
      </xdr:spPr>
    </xdr:pic>
    <xdr:clientData/>
  </xdr:twoCellAnchor>
  <xdr:twoCellAnchor>
    <xdr:from>
      <xdr:col>1</xdr:col>
      <xdr:colOff>425027</xdr:colOff>
      <xdr:row>46</xdr:row>
      <xdr:rowOff>243844</xdr:rowOff>
    </xdr:from>
    <xdr:to>
      <xdr:col>1</xdr:col>
      <xdr:colOff>676487</xdr:colOff>
      <xdr:row>46</xdr:row>
      <xdr:rowOff>411484</xdr:rowOff>
    </xdr:to>
    <xdr:sp macro="" textlink="">
      <xdr:nvSpPr>
        <xdr:cNvPr id="44" name="AutoShape 60">
          <a:extLst>
            <a:ext uri="{FF2B5EF4-FFF2-40B4-BE49-F238E27FC236}">
              <a16:creationId xmlns:a16="http://schemas.microsoft.com/office/drawing/2014/main" id="{BF197227-87D4-48C9-B232-61946610598B}"/>
            </a:ext>
          </a:extLst>
        </xdr:cNvPr>
        <xdr:cNvSpPr>
          <a:spLocks noChangeArrowheads="1"/>
        </xdr:cNvSpPr>
      </xdr:nvSpPr>
      <xdr:spPr bwMode="auto">
        <a:xfrm>
          <a:off x="1034627" y="9802711"/>
          <a:ext cx="251460" cy="167640"/>
        </a:xfrm>
        <a:prstGeom prst="flowChartDecision">
          <a:avLst/>
        </a:prstGeom>
        <a:solidFill>
          <a:srgbClr val="FFFF00"/>
        </a:solidFill>
        <a:ln w="9525">
          <a:solidFill>
            <a:srgbClr val="000000"/>
          </a:solidFill>
          <a:miter lim="800000"/>
          <a:headEnd/>
          <a:tailEnd/>
        </a:ln>
      </xdr:spPr>
    </xdr:sp>
    <xdr:clientData/>
  </xdr:twoCellAnchor>
  <xdr:twoCellAnchor>
    <xdr:from>
      <xdr:col>1</xdr:col>
      <xdr:colOff>287867</xdr:colOff>
      <xdr:row>46</xdr:row>
      <xdr:rowOff>327664</xdr:rowOff>
    </xdr:from>
    <xdr:to>
      <xdr:col>1</xdr:col>
      <xdr:colOff>539327</xdr:colOff>
      <xdr:row>46</xdr:row>
      <xdr:rowOff>495304</xdr:rowOff>
    </xdr:to>
    <xdr:sp macro="" textlink="">
      <xdr:nvSpPr>
        <xdr:cNvPr id="56" name="AutoShape 59">
          <a:extLst>
            <a:ext uri="{FF2B5EF4-FFF2-40B4-BE49-F238E27FC236}">
              <a16:creationId xmlns:a16="http://schemas.microsoft.com/office/drawing/2014/main" id="{0557DDD1-CD1A-485F-BAA6-18FF5A8514E8}"/>
            </a:ext>
          </a:extLst>
        </xdr:cNvPr>
        <xdr:cNvSpPr>
          <a:spLocks noChangeArrowheads="1"/>
        </xdr:cNvSpPr>
      </xdr:nvSpPr>
      <xdr:spPr bwMode="auto">
        <a:xfrm>
          <a:off x="897467" y="9886531"/>
          <a:ext cx="251460" cy="167640"/>
        </a:xfrm>
        <a:prstGeom prst="flowChartDecision">
          <a:avLst/>
        </a:prstGeom>
        <a:solidFill>
          <a:srgbClr val="92D050"/>
        </a:solidFill>
        <a:ln w="9525">
          <a:solidFill>
            <a:srgbClr val="000000"/>
          </a:solidFill>
          <a:miter lim="800000"/>
          <a:headEnd/>
          <a:tailEnd/>
        </a:ln>
      </xdr:spPr>
    </xdr:sp>
    <xdr:clientData/>
  </xdr:twoCellAnchor>
  <xdr:twoCellAnchor>
    <xdr:from>
      <xdr:col>1</xdr:col>
      <xdr:colOff>554567</xdr:colOff>
      <xdr:row>46</xdr:row>
      <xdr:rowOff>327664</xdr:rowOff>
    </xdr:from>
    <xdr:to>
      <xdr:col>1</xdr:col>
      <xdr:colOff>806027</xdr:colOff>
      <xdr:row>46</xdr:row>
      <xdr:rowOff>495304</xdr:rowOff>
    </xdr:to>
    <xdr:sp macro="" textlink="">
      <xdr:nvSpPr>
        <xdr:cNvPr id="57" name="AutoShape 58">
          <a:extLst>
            <a:ext uri="{FF2B5EF4-FFF2-40B4-BE49-F238E27FC236}">
              <a16:creationId xmlns:a16="http://schemas.microsoft.com/office/drawing/2014/main" id="{4BE0AF80-A9F3-4673-B159-ED31F29A628B}"/>
            </a:ext>
          </a:extLst>
        </xdr:cNvPr>
        <xdr:cNvSpPr>
          <a:spLocks noChangeArrowheads="1"/>
        </xdr:cNvSpPr>
      </xdr:nvSpPr>
      <xdr:spPr bwMode="auto">
        <a:xfrm>
          <a:off x="1164167" y="9886531"/>
          <a:ext cx="251460" cy="167640"/>
        </a:xfrm>
        <a:prstGeom prst="flowChartDecision">
          <a:avLst/>
        </a:prstGeom>
        <a:solidFill>
          <a:srgbClr val="FFFF00"/>
        </a:solidFill>
        <a:ln w="9525">
          <a:solidFill>
            <a:srgbClr val="000000"/>
          </a:solidFill>
          <a:miter lim="800000"/>
          <a:headEnd/>
          <a:tailEnd/>
        </a:ln>
      </xdr:spPr>
    </xdr:sp>
    <xdr:clientData/>
  </xdr:twoCellAnchor>
  <xdr:twoCellAnchor>
    <xdr:from>
      <xdr:col>1</xdr:col>
      <xdr:colOff>425027</xdr:colOff>
      <xdr:row>46</xdr:row>
      <xdr:rowOff>426724</xdr:rowOff>
    </xdr:from>
    <xdr:to>
      <xdr:col>1</xdr:col>
      <xdr:colOff>684107</xdr:colOff>
      <xdr:row>46</xdr:row>
      <xdr:rowOff>566424</xdr:rowOff>
    </xdr:to>
    <xdr:sp macro="" textlink="">
      <xdr:nvSpPr>
        <xdr:cNvPr id="58" name="AutoShape 57">
          <a:extLst>
            <a:ext uri="{FF2B5EF4-FFF2-40B4-BE49-F238E27FC236}">
              <a16:creationId xmlns:a16="http://schemas.microsoft.com/office/drawing/2014/main" id="{73C7187F-A7B2-4114-A675-B4F810D9CF71}"/>
            </a:ext>
          </a:extLst>
        </xdr:cNvPr>
        <xdr:cNvSpPr>
          <a:spLocks noChangeArrowheads="1"/>
        </xdr:cNvSpPr>
      </xdr:nvSpPr>
      <xdr:spPr bwMode="auto">
        <a:xfrm>
          <a:off x="1034627" y="9985591"/>
          <a:ext cx="259080" cy="139700"/>
        </a:xfrm>
        <a:prstGeom prst="flowChartDecision">
          <a:avLst/>
        </a:prstGeom>
        <a:solidFill>
          <a:srgbClr val="92D050"/>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234315</xdr:colOff>
      <xdr:row>12</xdr:row>
      <xdr:rowOff>47625</xdr:rowOff>
    </xdr:from>
    <xdr:to>
      <xdr:col>19</xdr:col>
      <xdr:colOff>432435</xdr:colOff>
      <xdr:row>12</xdr:row>
      <xdr:rowOff>171450</xdr:rowOff>
    </xdr:to>
    <xdr:sp macro="" textlink="">
      <xdr:nvSpPr>
        <xdr:cNvPr id="2" name="2 Decisión">
          <a:extLst>
            <a:ext uri="{FF2B5EF4-FFF2-40B4-BE49-F238E27FC236}">
              <a16:creationId xmlns:a16="http://schemas.microsoft.com/office/drawing/2014/main" id="{ADFE116F-191E-47EF-BEA3-DEC647CB20E1}"/>
            </a:ext>
          </a:extLst>
        </xdr:cNvPr>
        <xdr:cNvSpPr/>
      </xdr:nvSpPr>
      <xdr:spPr>
        <a:xfrm>
          <a:off x="7244715" y="3446145"/>
          <a:ext cx="198120" cy="123825"/>
        </a:xfrm>
        <a:prstGeom prst="flowChartDecision">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19</xdr:col>
      <xdr:colOff>112395</xdr:colOff>
      <xdr:row>12</xdr:row>
      <xdr:rowOff>150495</xdr:rowOff>
    </xdr:from>
    <xdr:to>
      <xdr:col>19</xdr:col>
      <xdr:colOff>310515</xdr:colOff>
      <xdr:row>12</xdr:row>
      <xdr:rowOff>267036</xdr:rowOff>
    </xdr:to>
    <xdr:sp macro="" textlink="">
      <xdr:nvSpPr>
        <xdr:cNvPr id="3" name="3 Decisión">
          <a:extLst>
            <a:ext uri="{FF2B5EF4-FFF2-40B4-BE49-F238E27FC236}">
              <a16:creationId xmlns:a16="http://schemas.microsoft.com/office/drawing/2014/main" id="{CC513D3E-2900-48C3-A4DF-F4730C570B06}"/>
            </a:ext>
          </a:extLst>
        </xdr:cNvPr>
        <xdr:cNvSpPr/>
      </xdr:nvSpPr>
      <xdr:spPr>
        <a:xfrm>
          <a:off x="7122795" y="3549015"/>
          <a:ext cx="198120" cy="116541"/>
        </a:xfrm>
        <a:prstGeom prst="flowChartDecision">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19</xdr:col>
      <xdr:colOff>350520</xdr:colOff>
      <xdr:row>12</xdr:row>
      <xdr:rowOff>123825</xdr:rowOff>
    </xdr:from>
    <xdr:to>
      <xdr:col>19</xdr:col>
      <xdr:colOff>548640</xdr:colOff>
      <xdr:row>12</xdr:row>
      <xdr:rowOff>247650</xdr:rowOff>
    </xdr:to>
    <xdr:sp macro="" textlink="">
      <xdr:nvSpPr>
        <xdr:cNvPr id="4" name="4 Decisión">
          <a:extLst>
            <a:ext uri="{FF2B5EF4-FFF2-40B4-BE49-F238E27FC236}">
              <a16:creationId xmlns:a16="http://schemas.microsoft.com/office/drawing/2014/main" id="{56D31F4B-84E9-4A88-A883-35CEE8889257}"/>
            </a:ext>
          </a:extLst>
        </xdr:cNvPr>
        <xdr:cNvSpPr/>
      </xdr:nvSpPr>
      <xdr:spPr>
        <a:xfrm>
          <a:off x="7360920" y="3522345"/>
          <a:ext cx="198120" cy="123825"/>
        </a:xfrm>
        <a:prstGeom prst="flowChartDecision">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19</xdr:col>
      <xdr:colOff>245745</xdr:colOff>
      <xdr:row>12</xdr:row>
      <xdr:rowOff>226695</xdr:rowOff>
    </xdr:from>
    <xdr:to>
      <xdr:col>19</xdr:col>
      <xdr:colOff>443865</xdr:colOff>
      <xdr:row>12</xdr:row>
      <xdr:rowOff>343236</xdr:rowOff>
    </xdr:to>
    <xdr:sp macro="" textlink="">
      <xdr:nvSpPr>
        <xdr:cNvPr id="5" name="5 Decisión">
          <a:extLst>
            <a:ext uri="{FF2B5EF4-FFF2-40B4-BE49-F238E27FC236}">
              <a16:creationId xmlns:a16="http://schemas.microsoft.com/office/drawing/2014/main" id="{E10C263B-55C7-4481-81AA-C734E00777AE}"/>
            </a:ext>
          </a:extLst>
        </xdr:cNvPr>
        <xdr:cNvSpPr/>
      </xdr:nvSpPr>
      <xdr:spPr>
        <a:xfrm>
          <a:off x="7256145" y="3625215"/>
          <a:ext cx="198120" cy="116541"/>
        </a:xfrm>
        <a:prstGeom prst="flowChartDecision">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19</xdr:col>
      <xdr:colOff>236220</xdr:colOff>
      <xdr:row>13</xdr:row>
      <xdr:rowOff>47625</xdr:rowOff>
    </xdr:from>
    <xdr:to>
      <xdr:col>19</xdr:col>
      <xdr:colOff>434340</xdr:colOff>
      <xdr:row>13</xdr:row>
      <xdr:rowOff>164166</xdr:rowOff>
    </xdr:to>
    <xdr:sp macro="" textlink="">
      <xdr:nvSpPr>
        <xdr:cNvPr id="6" name="53 Decisión">
          <a:extLst>
            <a:ext uri="{FF2B5EF4-FFF2-40B4-BE49-F238E27FC236}">
              <a16:creationId xmlns:a16="http://schemas.microsoft.com/office/drawing/2014/main" id="{F9779BC6-64EB-4EF4-8A0B-D61534B54F0B}"/>
            </a:ext>
          </a:extLst>
        </xdr:cNvPr>
        <xdr:cNvSpPr/>
      </xdr:nvSpPr>
      <xdr:spPr>
        <a:xfrm>
          <a:off x="7246620" y="3865245"/>
          <a:ext cx="198120" cy="116541"/>
        </a:xfrm>
        <a:prstGeom prst="flowChartDecision">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19</xdr:col>
      <xdr:colOff>114300</xdr:colOff>
      <xdr:row>13</xdr:row>
      <xdr:rowOff>142875</xdr:rowOff>
    </xdr:from>
    <xdr:to>
      <xdr:col>19</xdr:col>
      <xdr:colOff>312420</xdr:colOff>
      <xdr:row>13</xdr:row>
      <xdr:rowOff>266700</xdr:rowOff>
    </xdr:to>
    <xdr:sp macro="" textlink="">
      <xdr:nvSpPr>
        <xdr:cNvPr id="7" name="54 Decisión">
          <a:extLst>
            <a:ext uri="{FF2B5EF4-FFF2-40B4-BE49-F238E27FC236}">
              <a16:creationId xmlns:a16="http://schemas.microsoft.com/office/drawing/2014/main" id="{46E83F52-186A-4487-80AB-46E24758AF2A}"/>
            </a:ext>
          </a:extLst>
        </xdr:cNvPr>
        <xdr:cNvSpPr/>
      </xdr:nvSpPr>
      <xdr:spPr>
        <a:xfrm>
          <a:off x="7124700" y="3960495"/>
          <a:ext cx="198120" cy="123825"/>
        </a:xfrm>
        <a:prstGeom prst="flowChartDecision">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19</xdr:col>
      <xdr:colOff>367665</xdr:colOff>
      <xdr:row>13</xdr:row>
      <xdr:rowOff>123825</xdr:rowOff>
    </xdr:from>
    <xdr:to>
      <xdr:col>19</xdr:col>
      <xdr:colOff>565785</xdr:colOff>
      <xdr:row>13</xdr:row>
      <xdr:rowOff>240366</xdr:rowOff>
    </xdr:to>
    <xdr:sp macro="" textlink="">
      <xdr:nvSpPr>
        <xdr:cNvPr id="8" name="55 Decisión">
          <a:extLst>
            <a:ext uri="{FF2B5EF4-FFF2-40B4-BE49-F238E27FC236}">
              <a16:creationId xmlns:a16="http://schemas.microsoft.com/office/drawing/2014/main" id="{2F67A9E7-5EA7-4E91-B5A5-B8FB91E36DB3}"/>
            </a:ext>
          </a:extLst>
        </xdr:cNvPr>
        <xdr:cNvSpPr/>
      </xdr:nvSpPr>
      <xdr:spPr>
        <a:xfrm>
          <a:off x="7378065" y="3941445"/>
          <a:ext cx="198120" cy="116541"/>
        </a:xfrm>
        <a:prstGeom prst="flowChartDecision">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19</xdr:col>
      <xdr:colOff>255270</xdr:colOff>
      <xdr:row>13</xdr:row>
      <xdr:rowOff>219075</xdr:rowOff>
    </xdr:from>
    <xdr:to>
      <xdr:col>19</xdr:col>
      <xdr:colOff>453390</xdr:colOff>
      <xdr:row>13</xdr:row>
      <xdr:rowOff>342900</xdr:rowOff>
    </xdr:to>
    <xdr:sp macro="" textlink="">
      <xdr:nvSpPr>
        <xdr:cNvPr id="9" name="56 Decisión">
          <a:extLst>
            <a:ext uri="{FF2B5EF4-FFF2-40B4-BE49-F238E27FC236}">
              <a16:creationId xmlns:a16="http://schemas.microsoft.com/office/drawing/2014/main" id="{2527CE06-A250-49E6-BE9C-A5EAFCCDB388}"/>
            </a:ext>
          </a:extLst>
        </xdr:cNvPr>
        <xdr:cNvSpPr/>
      </xdr:nvSpPr>
      <xdr:spPr>
        <a:xfrm>
          <a:off x="7265670" y="4036695"/>
          <a:ext cx="198120" cy="123825"/>
        </a:xfrm>
        <a:prstGeom prst="flowChartDecision">
          <a:avLst/>
        </a:prstGeom>
        <a:solidFill>
          <a:schemeClr val="accent6">
            <a:lumMod val="60000"/>
            <a:lumOff val="4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19</xdr:col>
      <xdr:colOff>236220</xdr:colOff>
      <xdr:row>14</xdr:row>
      <xdr:rowOff>64770</xdr:rowOff>
    </xdr:from>
    <xdr:to>
      <xdr:col>19</xdr:col>
      <xdr:colOff>434340</xdr:colOff>
      <xdr:row>14</xdr:row>
      <xdr:rowOff>188595</xdr:rowOff>
    </xdr:to>
    <xdr:sp macro="" textlink="">
      <xdr:nvSpPr>
        <xdr:cNvPr id="10" name="61 Decisión">
          <a:extLst>
            <a:ext uri="{FF2B5EF4-FFF2-40B4-BE49-F238E27FC236}">
              <a16:creationId xmlns:a16="http://schemas.microsoft.com/office/drawing/2014/main" id="{B27586AE-0D10-4E37-8A1E-F9FB9A359986}"/>
            </a:ext>
          </a:extLst>
        </xdr:cNvPr>
        <xdr:cNvSpPr/>
      </xdr:nvSpPr>
      <xdr:spPr>
        <a:xfrm>
          <a:off x="7246620" y="4301490"/>
          <a:ext cx="198120" cy="123825"/>
        </a:xfrm>
        <a:prstGeom prst="flowChartDecision">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19</xdr:col>
      <xdr:colOff>114300</xdr:colOff>
      <xdr:row>14</xdr:row>
      <xdr:rowOff>152400</xdr:rowOff>
    </xdr:from>
    <xdr:to>
      <xdr:col>19</xdr:col>
      <xdr:colOff>312420</xdr:colOff>
      <xdr:row>14</xdr:row>
      <xdr:rowOff>276225</xdr:rowOff>
    </xdr:to>
    <xdr:sp macro="" textlink="">
      <xdr:nvSpPr>
        <xdr:cNvPr id="11" name="62 Decisión">
          <a:extLst>
            <a:ext uri="{FF2B5EF4-FFF2-40B4-BE49-F238E27FC236}">
              <a16:creationId xmlns:a16="http://schemas.microsoft.com/office/drawing/2014/main" id="{D3F2711D-192D-416A-924B-10692FA81B1E}"/>
            </a:ext>
          </a:extLst>
        </xdr:cNvPr>
        <xdr:cNvSpPr/>
      </xdr:nvSpPr>
      <xdr:spPr>
        <a:xfrm>
          <a:off x="7124700" y="4389120"/>
          <a:ext cx="198120" cy="123825"/>
        </a:xfrm>
        <a:prstGeom prst="flowChartDecision">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19</xdr:col>
      <xdr:colOff>367665</xdr:colOff>
      <xdr:row>14</xdr:row>
      <xdr:rowOff>133350</xdr:rowOff>
    </xdr:from>
    <xdr:to>
      <xdr:col>19</xdr:col>
      <xdr:colOff>565785</xdr:colOff>
      <xdr:row>14</xdr:row>
      <xdr:rowOff>257175</xdr:rowOff>
    </xdr:to>
    <xdr:sp macro="" textlink="">
      <xdr:nvSpPr>
        <xdr:cNvPr id="12" name="63 Decisión">
          <a:extLst>
            <a:ext uri="{FF2B5EF4-FFF2-40B4-BE49-F238E27FC236}">
              <a16:creationId xmlns:a16="http://schemas.microsoft.com/office/drawing/2014/main" id="{52F3B0EF-956F-45E5-A637-1360C75FA7E6}"/>
            </a:ext>
          </a:extLst>
        </xdr:cNvPr>
        <xdr:cNvSpPr/>
      </xdr:nvSpPr>
      <xdr:spPr>
        <a:xfrm>
          <a:off x="7378065" y="4370070"/>
          <a:ext cx="198120" cy="123825"/>
        </a:xfrm>
        <a:prstGeom prst="flowChartDecision">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19</xdr:col>
      <xdr:colOff>255270</xdr:colOff>
      <xdr:row>14</xdr:row>
      <xdr:rowOff>228600</xdr:rowOff>
    </xdr:from>
    <xdr:to>
      <xdr:col>19</xdr:col>
      <xdr:colOff>453390</xdr:colOff>
      <xdr:row>14</xdr:row>
      <xdr:rowOff>352425</xdr:rowOff>
    </xdr:to>
    <xdr:sp macro="" textlink="">
      <xdr:nvSpPr>
        <xdr:cNvPr id="13" name="64 Decisión">
          <a:extLst>
            <a:ext uri="{FF2B5EF4-FFF2-40B4-BE49-F238E27FC236}">
              <a16:creationId xmlns:a16="http://schemas.microsoft.com/office/drawing/2014/main" id="{7CEBA268-9A52-45E2-85CD-6A2B735EB8F2}"/>
            </a:ext>
          </a:extLst>
        </xdr:cNvPr>
        <xdr:cNvSpPr/>
      </xdr:nvSpPr>
      <xdr:spPr>
        <a:xfrm>
          <a:off x="7265670" y="4465320"/>
          <a:ext cx="198120" cy="123825"/>
        </a:xfrm>
        <a:prstGeom prst="flowChartDecision">
          <a:avLst/>
        </a:prstGeom>
        <a:solidFill>
          <a:schemeClr val="accent6">
            <a:lumMod val="60000"/>
            <a:lumOff val="4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19</xdr:col>
      <xdr:colOff>236220</xdr:colOff>
      <xdr:row>15</xdr:row>
      <xdr:rowOff>57150</xdr:rowOff>
    </xdr:from>
    <xdr:to>
      <xdr:col>19</xdr:col>
      <xdr:colOff>434340</xdr:colOff>
      <xdr:row>15</xdr:row>
      <xdr:rowOff>180975</xdr:rowOff>
    </xdr:to>
    <xdr:sp macro="" textlink="">
      <xdr:nvSpPr>
        <xdr:cNvPr id="14" name="69 Decisión">
          <a:extLst>
            <a:ext uri="{FF2B5EF4-FFF2-40B4-BE49-F238E27FC236}">
              <a16:creationId xmlns:a16="http://schemas.microsoft.com/office/drawing/2014/main" id="{30DC8D84-BBE7-46A7-83EB-4D5AF03FA854}"/>
            </a:ext>
          </a:extLst>
        </xdr:cNvPr>
        <xdr:cNvSpPr/>
      </xdr:nvSpPr>
      <xdr:spPr>
        <a:xfrm>
          <a:off x="7246620" y="4712970"/>
          <a:ext cx="198120" cy="123825"/>
        </a:xfrm>
        <a:prstGeom prst="flowChartDecision">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19</xdr:col>
      <xdr:colOff>114300</xdr:colOff>
      <xdr:row>15</xdr:row>
      <xdr:rowOff>152400</xdr:rowOff>
    </xdr:from>
    <xdr:to>
      <xdr:col>19</xdr:col>
      <xdr:colOff>312420</xdr:colOff>
      <xdr:row>15</xdr:row>
      <xdr:rowOff>276225</xdr:rowOff>
    </xdr:to>
    <xdr:sp macro="" textlink="">
      <xdr:nvSpPr>
        <xdr:cNvPr id="15" name="70 Decisión">
          <a:extLst>
            <a:ext uri="{FF2B5EF4-FFF2-40B4-BE49-F238E27FC236}">
              <a16:creationId xmlns:a16="http://schemas.microsoft.com/office/drawing/2014/main" id="{CE3A723A-97AC-4676-892E-27F947F2EA83}"/>
            </a:ext>
          </a:extLst>
        </xdr:cNvPr>
        <xdr:cNvSpPr/>
      </xdr:nvSpPr>
      <xdr:spPr>
        <a:xfrm>
          <a:off x="7124700" y="4808220"/>
          <a:ext cx="198120" cy="123825"/>
        </a:xfrm>
        <a:prstGeom prst="flowChartDecision">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19</xdr:col>
      <xdr:colOff>367665</xdr:colOff>
      <xdr:row>15</xdr:row>
      <xdr:rowOff>125730</xdr:rowOff>
    </xdr:from>
    <xdr:to>
      <xdr:col>19</xdr:col>
      <xdr:colOff>565785</xdr:colOff>
      <xdr:row>15</xdr:row>
      <xdr:rowOff>249555</xdr:rowOff>
    </xdr:to>
    <xdr:sp macro="" textlink="">
      <xdr:nvSpPr>
        <xdr:cNvPr id="16" name="71 Decisión">
          <a:extLst>
            <a:ext uri="{FF2B5EF4-FFF2-40B4-BE49-F238E27FC236}">
              <a16:creationId xmlns:a16="http://schemas.microsoft.com/office/drawing/2014/main" id="{99C40322-2535-444D-84F0-5E08E63A6233}"/>
            </a:ext>
          </a:extLst>
        </xdr:cNvPr>
        <xdr:cNvSpPr/>
      </xdr:nvSpPr>
      <xdr:spPr>
        <a:xfrm>
          <a:off x="7378065" y="4781550"/>
          <a:ext cx="198120" cy="123825"/>
        </a:xfrm>
        <a:prstGeom prst="flowChartDecision">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19</xdr:col>
      <xdr:colOff>252889</xdr:colOff>
      <xdr:row>15</xdr:row>
      <xdr:rowOff>235744</xdr:rowOff>
    </xdr:from>
    <xdr:to>
      <xdr:col>19</xdr:col>
      <xdr:colOff>451009</xdr:colOff>
      <xdr:row>15</xdr:row>
      <xdr:rowOff>352285</xdr:rowOff>
    </xdr:to>
    <xdr:sp macro="" textlink="">
      <xdr:nvSpPr>
        <xdr:cNvPr id="18" name="66 Decisión">
          <a:extLst>
            <a:ext uri="{FF2B5EF4-FFF2-40B4-BE49-F238E27FC236}">
              <a16:creationId xmlns:a16="http://schemas.microsoft.com/office/drawing/2014/main" id="{C34E704F-393E-452C-965F-65DB91E10FBD}"/>
            </a:ext>
          </a:extLst>
        </xdr:cNvPr>
        <xdr:cNvSpPr/>
      </xdr:nvSpPr>
      <xdr:spPr>
        <a:xfrm>
          <a:off x="7263289" y="4891564"/>
          <a:ext cx="198120" cy="116541"/>
        </a:xfrm>
        <a:prstGeom prst="flowChartDecision">
          <a:avLst/>
        </a:prstGeom>
        <a:solidFill>
          <a:schemeClr val="accent6">
            <a:lumMod val="60000"/>
            <a:lumOff val="4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editAs="oneCell">
    <xdr:from>
      <xdr:col>6</xdr:col>
      <xdr:colOff>243840</xdr:colOff>
      <xdr:row>1</xdr:row>
      <xdr:rowOff>0</xdr:rowOff>
    </xdr:from>
    <xdr:to>
      <xdr:col>12</xdr:col>
      <xdr:colOff>0</xdr:colOff>
      <xdr:row>8</xdr:row>
      <xdr:rowOff>22860</xdr:rowOff>
    </xdr:to>
    <xdr:pic>
      <xdr:nvPicPr>
        <xdr:cNvPr id="19" name="1 Imagen">
          <a:extLst>
            <a:ext uri="{FF2B5EF4-FFF2-40B4-BE49-F238E27FC236}">
              <a16:creationId xmlns:a16="http://schemas.microsoft.com/office/drawing/2014/main" id="{27CB8F20-B5D7-43D3-A707-3DB117E21B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0"/>
          <a:ext cx="183642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482600</xdr:colOff>
      <xdr:row>3</xdr:row>
      <xdr:rowOff>110066</xdr:rowOff>
    </xdr:from>
    <xdr:to>
      <xdr:col>3</xdr:col>
      <xdr:colOff>2117</xdr:colOff>
      <xdr:row>6</xdr:row>
      <xdr:rowOff>179916</xdr:rowOff>
    </xdr:to>
    <xdr:pic>
      <xdr:nvPicPr>
        <xdr:cNvPr id="17" name="Picture 16">
          <a:extLst>
            <a:ext uri="{FF2B5EF4-FFF2-40B4-BE49-F238E27FC236}">
              <a16:creationId xmlns:a16="http://schemas.microsoft.com/office/drawing/2014/main" id="{FE3F2B8F-49CD-481F-B549-FAE9122195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200" y="668866"/>
          <a:ext cx="628650"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D1C31-9A84-438F-8889-C96C69C8B5F1}">
  <dimension ref="B3:C17"/>
  <sheetViews>
    <sheetView tabSelected="1" zoomScale="80" zoomScaleNormal="80" workbookViewId="0"/>
  </sheetViews>
  <sheetFormatPr defaultRowHeight="14.4" x14ac:dyDescent="0.3"/>
  <cols>
    <col min="1" max="1" width="8.88671875" style="1"/>
    <col min="2" max="2" width="53.21875" style="1" customWidth="1"/>
    <col min="3" max="3" width="93.6640625" style="1" customWidth="1"/>
    <col min="4" max="4" width="19.5546875" style="1" customWidth="1"/>
    <col min="5" max="5" width="80.44140625" style="1" customWidth="1"/>
    <col min="6" max="16384" width="8.88671875" style="1"/>
  </cols>
  <sheetData>
    <row r="3" spans="2:3" x14ac:dyDescent="0.3">
      <c r="C3" s="2" t="s">
        <v>255</v>
      </c>
    </row>
    <row r="5" spans="2:3" ht="15" thickBot="1" x14ac:dyDescent="0.35"/>
    <row r="6" spans="2:3" ht="21.6" thickBot="1" x14ac:dyDescent="0.45">
      <c r="B6" s="213" t="s">
        <v>0</v>
      </c>
      <c r="C6" s="214"/>
    </row>
    <row r="7" spans="2:3" x14ac:dyDescent="0.3">
      <c r="B7" s="215" t="s">
        <v>1</v>
      </c>
      <c r="C7" s="182" t="s">
        <v>2</v>
      </c>
    </row>
    <row r="8" spans="2:3" x14ac:dyDescent="0.3">
      <c r="B8" s="216"/>
      <c r="C8" s="183" t="s">
        <v>3</v>
      </c>
    </row>
    <row r="9" spans="2:3" x14ac:dyDescent="0.3">
      <c r="B9" s="216"/>
      <c r="C9" s="183" t="s">
        <v>4</v>
      </c>
    </row>
    <row r="10" spans="2:3" ht="51" customHeight="1" x14ac:dyDescent="0.3">
      <c r="B10" s="216" t="s">
        <v>5</v>
      </c>
      <c r="C10" s="183" t="s">
        <v>6</v>
      </c>
    </row>
    <row r="11" spans="2:3" ht="52.2" customHeight="1" x14ac:dyDescent="0.3">
      <c r="B11" s="216"/>
      <c r="C11" s="183" t="s">
        <v>7</v>
      </c>
    </row>
    <row r="12" spans="2:3" ht="48.6" customHeight="1" x14ac:dyDescent="0.3">
      <c r="B12" s="216"/>
      <c r="C12" s="183" t="s">
        <v>8</v>
      </c>
    </row>
    <row r="13" spans="2:3" x14ac:dyDescent="0.3">
      <c r="B13" s="216"/>
      <c r="C13" s="183" t="s">
        <v>9</v>
      </c>
    </row>
    <row r="14" spans="2:3" ht="52.2" customHeight="1" x14ac:dyDescent="0.3">
      <c r="B14" s="216" t="s">
        <v>10</v>
      </c>
      <c r="C14" s="183" t="s">
        <v>11</v>
      </c>
    </row>
    <row r="15" spans="2:3" ht="41.4" customHeight="1" x14ac:dyDescent="0.3">
      <c r="B15" s="217"/>
      <c r="C15" s="184" t="s">
        <v>12</v>
      </c>
    </row>
    <row r="16" spans="2:3" ht="30.6" customHeight="1" x14ac:dyDescent="0.3">
      <c r="B16" s="3" t="s">
        <v>13</v>
      </c>
      <c r="C16" s="4"/>
    </row>
    <row r="17" spans="2:3" ht="36.6" customHeight="1" thickBot="1" x14ac:dyDescent="0.35">
      <c r="B17" s="5" t="s">
        <v>14</v>
      </c>
      <c r="C17" s="6"/>
    </row>
  </sheetData>
  <mergeCells count="4">
    <mergeCell ref="B6:C6"/>
    <mergeCell ref="B7:B9"/>
    <mergeCell ref="B10:B13"/>
    <mergeCell ref="B14:B15"/>
  </mergeCells>
  <hyperlinks>
    <hyperlink ref="C7" location="'1.1 Criterios val amenaza '!A1" display="1.1. Criterios Valoración de la Amenaza" xr:uid="{D05B8198-E857-40D7-9EE4-4CA8100631EF}"/>
    <hyperlink ref="C8" location="'1.2 - 1.3 Análisis y calif. am'!A1" display="1.2. Análisis de la amenaza" xr:uid="{D8574A20-E014-46F3-97B2-200A0549AB26}"/>
    <hyperlink ref="C9" location="'1.2 - 1.3 Análisis y calif. am'!A1" display="1.3. Calificación de la amenaza" xr:uid="{90452006-6CBB-4915-96EA-86ED07B45CCB}"/>
    <hyperlink ref="C10" location="'2.1 Criterios vulnerabilidad'!A1" display="2.1. Criterios Valoración de la vulnerabilidad" xr:uid="{95027012-3C54-475D-87C6-AC1651365364}"/>
    <hyperlink ref="C11" location="'2.2 Análisis vuln personas'!A1" display="2.2. Análisis de vulnerabilidad de las Personas" xr:uid="{17774C9C-2BC9-4BCF-99C0-546D58631DC3}"/>
    <hyperlink ref="C12" location="'2.3 Análisis vuln recursos'!A1" display="2.3. Análisis de vulnerabilidad de los Recursos" xr:uid="{383A462A-0D2E-4BDD-8D85-7B00ED80B56E}"/>
    <hyperlink ref="C13" location="'2.4 Análisis vuln procesos'!A1" display="2.4. Análisis de vulnerabilidad de los Sistemas y Procesos" xr:uid="{1B01F949-1A27-4870-8414-EA8165B2C443}"/>
    <hyperlink ref="C14" location="'3.1 Criterios nivel de riesgo'!A1" display="3.1. Criterios Valoración del nivel de Riesgo" xr:uid="{4A074C73-0636-4AAD-A670-4814F1ADD18D}"/>
    <hyperlink ref="C15" location="'3.2 Valoración NR'!A1" display="3.2. Valoración nivel de Riesgo" xr:uid="{BB5CC5C3-F03D-40D2-A621-E0B4F0FCB35B}"/>
    <hyperlink ref="B16" location="'4. Priorización de escenarios'!A1" display="4. Priorización de Escenarios" xr:uid="{AC48261C-4512-413B-9BA0-2CA7875B8126}"/>
    <hyperlink ref="B17" location="'5. Medidas de intervención'!A1" display="5. Medidas de intervención" xr:uid="{1EBAD2AC-B437-4754-B617-38E3F5CF63BF}"/>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8DF55-0904-41F4-8CDC-51C3E3E2AA79}">
  <dimension ref="A2:H19"/>
  <sheetViews>
    <sheetView zoomScale="68" zoomScaleNormal="68" workbookViewId="0"/>
  </sheetViews>
  <sheetFormatPr defaultRowHeight="14.4" x14ac:dyDescent="0.3"/>
  <cols>
    <col min="1" max="1" width="8.88671875" style="1"/>
    <col min="2" max="2" width="42.44140625" style="1" customWidth="1"/>
    <col min="3" max="3" width="129.21875" style="1" customWidth="1"/>
    <col min="4" max="4" width="82" style="1" customWidth="1"/>
    <col min="5" max="5" width="69.5546875" style="1" customWidth="1"/>
    <col min="6" max="6" width="69" style="1" customWidth="1"/>
    <col min="7" max="7" width="84.21875" style="1" customWidth="1"/>
    <col min="8" max="8" width="96.77734375" style="1" customWidth="1"/>
    <col min="9" max="16384" width="8.88671875" style="1"/>
  </cols>
  <sheetData>
    <row r="2" spans="1:8" x14ac:dyDescent="0.3">
      <c r="A2" s="126"/>
      <c r="B2" s="126"/>
      <c r="C2" s="126"/>
      <c r="D2" s="126"/>
      <c r="E2" s="126"/>
      <c r="F2" s="126"/>
      <c r="G2" s="126"/>
      <c r="H2" s="126"/>
    </row>
    <row r="3" spans="1:8" x14ac:dyDescent="0.3">
      <c r="A3" s="126"/>
      <c r="B3" s="126"/>
      <c r="C3" s="126"/>
      <c r="D3" s="126"/>
      <c r="E3" s="126"/>
      <c r="F3" s="126"/>
      <c r="G3" s="126"/>
      <c r="H3" s="126"/>
    </row>
    <row r="4" spans="1:8" x14ac:dyDescent="0.3">
      <c r="A4" s="126"/>
      <c r="B4" s="126"/>
      <c r="C4" s="126"/>
      <c r="D4" s="126"/>
      <c r="E4" s="126"/>
      <c r="F4" s="126"/>
      <c r="G4" s="126"/>
      <c r="H4" s="126"/>
    </row>
    <row r="5" spans="1:8" x14ac:dyDescent="0.3">
      <c r="A5" s="126"/>
      <c r="B5" s="126"/>
      <c r="C5" s="152" t="s">
        <v>15</v>
      </c>
      <c r="D5" s="126"/>
      <c r="E5" s="126"/>
      <c r="F5" s="126"/>
      <c r="G5" s="126"/>
      <c r="H5" s="126"/>
    </row>
    <row r="6" spans="1:8" x14ac:dyDescent="0.3">
      <c r="A6" s="126"/>
      <c r="B6" s="126"/>
      <c r="C6" s="126"/>
      <c r="D6" s="126"/>
      <c r="E6" s="126"/>
      <c r="F6" s="126"/>
      <c r="G6" s="126"/>
      <c r="H6" s="126"/>
    </row>
    <row r="7" spans="1:8" ht="22.8" x14ac:dyDescent="0.3">
      <c r="A7" s="126"/>
      <c r="B7" s="342" t="s">
        <v>217</v>
      </c>
      <c r="C7" s="342"/>
      <c r="D7" s="126"/>
      <c r="E7" s="126"/>
      <c r="F7" s="126"/>
      <c r="G7" s="126"/>
      <c r="H7" s="126"/>
    </row>
    <row r="8" spans="1:8" x14ac:dyDescent="0.3">
      <c r="A8" s="126"/>
      <c r="B8" s="193"/>
      <c r="C8" s="194"/>
      <c r="D8" s="126"/>
      <c r="E8" s="126"/>
      <c r="F8" s="126"/>
      <c r="G8" s="126"/>
      <c r="H8" s="126"/>
    </row>
    <row r="9" spans="1:8" ht="17.399999999999999" x14ac:dyDescent="0.3">
      <c r="A9" s="126"/>
      <c r="B9" s="195" t="s">
        <v>187</v>
      </c>
      <c r="C9" s="196" t="s">
        <v>57</v>
      </c>
      <c r="D9" s="126"/>
      <c r="E9" s="126"/>
      <c r="F9" s="126"/>
      <c r="G9" s="126"/>
      <c r="H9" s="126"/>
    </row>
    <row r="10" spans="1:8" ht="52.8" customHeight="1" x14ac:dyDescent="0.3">
      <c r="A10" s="126"/>
      <c r="B10" s="153" t="s">
        <v>218</v>
      </c>
      <c r="C10" s="153" t="s">
        <v>256</v>
      </c>
      <c r="D10" s="126"/>
      <c r="E10" s="126"/>
      <c r="F10" s="126"/>
      <c r="G10" s="126"/>
      <c r="H10" s="126"/>
    </row>
    <row r="11" spans="1:8" ht="70.2" customHeight="1" x14ac:dyDescent="0.3">
      <c r="A11" s="126"/>
      <c r="B11" s="153" t="s">
        <v>219</v>
      </c>
      <c r="C11" s="153" t="s">
        <v>259</v>
      </c>
      <c r="D11" s="126"/>
      <c r="E11" s="126"/>
      <c r="F11" s="126"/>
      <c r="G11" s="126"/>
      <c r="H11" s="126"/>
    </row>
    <row r="12" spans="1:8" ht="123" customHeight="1" x14ac:dyDescent="0.3">
      <c r="A12" s="126"/>
      <c r="B12" s="153" t="s">
        <v>220</v>
      </c>
      <c r="C12" s="154" t="s">
        <v>260</v>
      </c>
      <c r="D12" s="126"/>
      <c r="E12" s="126"/>
      <c r="F12" s="126"/>
      <c r="G12" s="126"/>
      <c r="H12" s="126"/>
    </row>
    <row r="13" spans="1:8" x14ac:dyDescent="0.3">
      <c r="A13" s="126"/>
      <c r="B13" s="126"/>
      <c r="C13" s="126"/>
      <c r="D13" s="126"/>
      <c r="E13" s="126"/>
      <c r="F13" s="126"/>
      <c r="G13" s="126"/>
      <c r="H13" s="126"/>
    </row>
    <row r="14" spans="1:8" x14ac:dyDescent="0.3">
      <c r="A14" s="126"/>
      <c r="B14" s="126"/>
      <c r="C14" s="126"/>
      <c r="D14" s="126"/>
      <c r="E14" s="126"/>
      <c r="F14" s="126"/>
      <c r="G14" s="126"/>
      <c r="H14" s="126"/>
    </row>
    <row r="15" spans="1:8" x14ac:dyDescent="0.3">
      <c r="A15" s="126"/>
      <c r="B15" s="126"/>
      <c r="C15" s="126"/>
      <c r="D15" s="126"/>
      <c r="E15" s="126"/>
      <c r="F15" s="126"/>
      <c r="G15" s="126"/>
      <c r="H15" s="126"/>
    </row>
    <row r="16" spans="1:8" x14ac:dyDescent="0.3">
      <c r="A16" s="126"/>
      <c r="B16" s="126"/>
      <c r="C16" s="126"/>
      <c r="D16" s="126"/>
      <c r="E16" s="126"/>
      <c r="F16" s="126"/>
      <c r="G16" s="126"/>
      <c r="H16" s="126"/>
    </row>
    <row r="17" spans="1:8" x14ac:dyDescent="0.3">
      <c r="A17" s="126"/>
      <c r="B17" s="126"/>
      <c r="C17" s="126"/>
      <c r="D17" s="126"/>
      <c r="E17" s="126"/>
      <c r="F17" s="126"/>
      <c r="G17" s="126"/>
      <c r="H17" s="126"/>
    </row>
    <row r="18" spans="1:8" x14ac:dyDescent="0.3">
      <c r="A18" s="126"/>
      <c r="B18" s="126"/>
      <c r="C18" s="126"/>
      <c r="D18" s="126"/>
      <c r="E18" s="126"/>
      <c r="F18" s="126"/>
      <c r="G18" s="126"/>
      <c r="H18" s="126"/>
    </row>
    <row r="19" spans="1:8" x14ac:dyDescent="0.3">
      <c r="A19" s="126"/>
      <c r="B19" s="126"/>
      <c r="C19" s="126"/>
      <c r="D19" s="126"/>
      <c r="E19" s="126"/>
      <c r="F19" s="126"/>
      <c r="G19" s="126"/>
      <c r="H19" s="126"/>
    </row>
  </sheetData>
  <mergeCells count="1">
    <mergeCell ref="B7:C7"/>
  </mergeCells>
  <hyperlinks>
    <hyperlink ref="C5" location="'Análisis del riesgo'!A1" display="VOLVER AL INDICE" xr:uid="{991738C1-7F52-4C6A-8A10-F2BB60F079F6}"/>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E722F-DFA8-4D73-A471-E7A646C76818}">
  <dimension ref="B5:G37"/>
  <sheetViews>
    <sheetView zoomScale="90" zoomScaleNormal="90" workbookViewId="0"/>
  </sheetViews>
  <sheetFormatPr defaultRowHeight="14.4" x14ac:dyDescent="0.3"/>
  <cols>
    <col min="1" max="1" width="8.88671875" style="1"/>
    <col min="2" max="2" width="28.109375" style="1" customWidth="1"/>
    <col min="3" max="3" width="41.6640625" style="1" customWidth="1"/>
    <col min="4" max="4" width="22.5546875" style="1" customWidth="1"/>
    <col min="5" max="5" width="34" style="1" customWidth="1"/>
    <col min="6" max="6" width="23.109375" style="1" customWidth="1"/>
    <col min="7" max="7" width="35.5546875" style="1" customWidth="1"/>
    <col min="8" max="16384" width="8.88671875" style="1"/>
  </cols>
  <sheetData>
    <row r="5" spans="2:7" x14ac:dyDescent="0.3">
      <c r="G5" s="7" t="s">
        <v>15</v>
      </c>
    </row>
    <row r="7" spans="2:7" ht="15" thickBot="1" x14ac:dyDescent="0.35"/>
    <row r="8" spans="2:7" ht="21" x14ac:dyDescent="0.3">
      <c r="B8" s="344" t="s">
        <v>221</v>
      </c>
      <c r="C8" s="345"/>
      <c r="D8" s="345"/>
      <c r="E8" s="345"/>
      <c r="F8" s="345"/>
      <c r="G8" s="345"/>
    </row>
    <row r="9" spans="2:7" ht="15" thickBot="1" x14ac:dyDescent="0.35">
      <c r="B9" s="155"/>
      <c r="C9" s="156"/>
      <c r="D9" s="346" t="s">
        <v>222</v>
      </c>
      <c r="E9" s="347"/>
      <c r="F9" s="347"/>
      <c r="G9" s="348"/>
    </row>
    <row r="10" spans="2:7" ht="36" x14ac:dyDescent="0.3">
      <c r="B10" s="155" t="s">
        <v>28</v>
      </c>
      <c r="C10" s="156" t="s">
        <v>223</v>
      </c>
      <c r="D10" s="157" t="s">
        <v>224</v>
      </c>
      <c r="E10" s="158" t="s">
        <v>225</v>
      </c>
      <c r="F10" s="158" t="s">
        <v>226</v>
      </c>
      <c r="G10" s="158" t="s">
        <v>227</v>
      </c>
    </row>
    <row r="11" spans="2:7" ht="21.6" x14ac:dyDescent="0.3">
      <c r="B11" s="343" t="s">
        <v>228</v>
      </c>
      <c r="C11" s="159" t="s">
        <v>93</v>
      </c>
      <c r="D11" s="160"/>
      <c r="E11" s="160" t="s">
        <v>229</v>
      </c>
      <c r="F11" s="160"/>
      <c r="G11" s="160"/>
    </row>
    <row r="12" spans="2:7" x14ac:dyDescent="0.3">
      <c r="B12" s="343"/>
      <c r="C12" s="159" t="s">
        <v>95</v>
      </c>
      <c r="D12" s="160"/>
      <c r="E12" s="160" t="s">
        <v>229</v>
      </c>
      <c r="F12" s="160"/>
      <c r="G12" s="160"/>
    </row>
    <row r="13" spans="2:7" ht="21.6" x14ac:dyDescent="0.3">
      <c r="B13" s="343"/>
      <c r="C13" s="159" t="s">
        <v>97</v>
      </c>
      <c r="D13" s="160"/>
      <c r="E13" s="160" t="s">
        <v>229</v>
      </c>
      <c r="F13" s="160"/>
      <c r="G13" s="160"/>
    </row>
    <row r="14" spans="2:7" ht="32.4" x14ac:dyDescent="0.3">
      <c r="B14" s="343"/>
      <c r="C14" s="161" t="s">
        <v>106</v>
      </c>
      <c r="D14" s="160"/>
      <c r="E14" s="160" t="s">
        <v>229</v>
      </c>
      <c r="F14" s="160"/>
      <c r="G14" s="160"/>
    </row>
    <row r="15" spans="2:7" ht="21.6" x14ac:dyDescent="0.3">
      <c r="B15" s="343"/>
      <c r="C15" s="161" t="s">
        <v>230</v>
      </c>
      <c r="D15" s="160"/>
      <c r="E15" s="160" t="s">
        <v>229</v>
      </c>
      <c r="F15" s="160"/>
      <c r="G15" s="160"/>
    </row>
    <row r="16" spans="2:7" ht="21.6" x14ac:dyDescent="0.3">
      <c r="B16" s="343"/>
      <c r="C16" s="161" t="s">
        <v>115</v>
      </c>
      <c r="D16" s="160"/>
      <c r="E16" s="160" t="s">
        <v>229</v>
      </c>
      <c r="F16" s="160"/>
      <c r="G16" s="160"/>
    </row>
    <row r="17" spans="2:7" ht="21.6" x14ac:dyDescent="0.3">
      <c r="B17" s="343"/>
      <c r="C17" s="161" t="s">
        <v>231</v>
      </c>
      <c r="D17" s="160"/>
      <c r="E17" s="160"/>
      <c r="F17" s="160"/>
      <c r="G17" s="160" t="s">
        <v>229</v>
      </c>
    </row>
    <row r="18" spans="2:7" ht="21.6" x14ac:dyDescent="0.3">
      <c r="B18" s="343"/>
      <c r="C18" s="161" t="s">
        <v>251</v>
      </c>
      <c r="D18" s="160"/>
      <c r="E18" s="160"/>
      <c r="F18" s="160"/>
      <c r="G18" s="160" t="s">
        <v>229</v>
      </c>
    </row>
    <row r="19" spans="2:7" ht="54" x14ac:dyDescent="0.3">
      <c r="B19" s="343"/>
      <c r="C19" s="161" t="s">
        <v>252</v>
      </c>
      <c r="D19" s="160"/>
      <c r="E19" s="160" t="s">
        <v>229</v>
      </c>
      <c r="F19" s="160" t="s">
        <v>229</v>
      </c>
      <c r="G19" s="160"/>
    </row>
    <row r="20" spans="2:7" ht="43.2" x14ac:dyDescent="0.3">
      <c r="B20" s="343"/>
      <c r="C20" s="161" t="s">
        <v>253</v>
      </c>
      <c r="D20" s="160"/>
      <c r="E20" s="160" t="s">
        <v>229</v>
      </c>
      <c r="F20" s="160" t="s">
        <v>229</v>
      </c>
      <c r="G20" s="160"/>
    </row>
    <row r="21" spans="2:7" ht="21.6" x14ac:dyDescent="0.3">
      <c r="B21" s="343"/>
      <c r="C21" s="161" t="s">
        <v>232</v>
      </c>
      <c r="D21" s="160" t="s">
        <v>229</v>
      </c>
      <c r="E21" s="160"/>
      <c r="F21" s="160"/>
      <c r="G21" s="160"/>
    </row>
    <row r="22" spans="2:7" ht="21.6" x14ac:dyDescent="0.3">
      <c r="B22" s="343" t="s">
        <v>34</v>
      </c>
      <c r="C22" s="161" t="s">
        <v>233</v>
      </c>
      <c r="D22" s="160"/>
      <c r="E22" s="160" t="s">
        <v>229</v>
      </c>
      <c r="F22" s="160"/>
      <c r="G22" s="160"/>
    </row>
    <row r="23" spans="2:7" ht="21.6" x14ac:dyDescent="0.3">
      <c r="B23" s="343"/>
      <c r="C23" s="159" t="s">
        <v>234</v>
      </c>
      <c r="D23" s="160"/>
      <c r="E23" s="160" t="s">
        <v>229</v>
      </c>
      <c r="F23" s="160"/>
      <c r="G23" s="160"/>
    </row>
    <row r="24" spans="2:7" ht="43.2" x14ac:dyDescent="0.3">
      <c r="B24" s="343"/>
      <c r="C24" s="161" t="s">
        <v>254</v>
      </c>
      <c r="D24" s="160"/>
      <c r="E24" s="160"/>
      <c r="F24" s="160" t="s">
        <v>229</v>
      </c>
      <c r="G24" s="160"/>
    </row>
    <row r="25" spans="2:7" ht="25.2" customHeight="1" x14ac:dyDescent="0.3">
      <c r="B25" s="343"/>
      <c r="C25" s="159" t="s">
        <v>95</v>
      </c>
      <c r="D25" s="160"/>
      <c r="E25" s="160" t="s">
        <v>229</v>
      </c>
      <c r="F25" s="160"/>
      <c r="G25" s="160"/>
    </row>
    <row r="26" spans="2:7" ht="21.6" x14ac:dyDescent="0.3">
      <c r="B26" s="343"/>
      <c r="C26" s="161" t="s">
        <v>251</v>
      </c>
      <c r="D26" s="160"/>
      <c r="E26" s="160"/>
      <c r="F26" s="160"/>
      <c r="G26" s="160" t="s">
        <v>229</v>
      </c>
    </row>
    <row r="27" spans="2:7" ht="32.4" x14ac:dyDescent="0.3">
      <c r="B27" s="343"/>
      <c r="C27" s="159" t="s">
        <v>235</v>
      </c>
      <c r="D27" s="160"/>
      <c r="E27" s="160" t="s">
        <v>229</v>
      </c>
      <c r="F27" s="160"/>
      <c r="G27" s="160"/>
    </row>
    <row r="28" spans="2:7" ht="21.6" x14ac:dyDescent="0.3">
      <c r="B28" s="343"/>
      <c r="C28" s="161" t="s">
        <v>236</v>
      </c>
      <c r="D28" s="160"/>
      <c r="E28" s="160" t="s">
        <v>229</v>
      </c>
      <c r="F28" s="160"/>
      <c r="G28" s="160"/>
    </row>
    <row r="29" spans="2:7" ht="32.4" x14ac:dyDescent="0.3">
      <c r="B29" s="343" t="s">
        <v>237</v>
      </c>
      <c r="C29" s="161" t="s">
        <v>238</v>
      </c>
      <c r="D29" s="160"/>
      <c r="E29" s="160" t="s">
        <v>229</v>
      </c>
      <c r="F29" s="160"/>
      <c r="G29" s="160"/>
    </row>
    <row r="30" spans="2:7" ht="21.6" x14ac:dyDescent="0.3">
      <c r="B30" s="343"/>
      <c r="C30" s="161" t="s">
        <v>251</v>
      </c>
      <c r="D30" s="160"/>
      <c r="E30" s="160"/>
      <c r="F30" s="160"/>
      <c r="G30" s="160" t="s">
        <v>229</v>
      </c>
    </row>
    <row r="31" spans="2:7" ht="43.2" x14ac:dyDescent="0.3">
      <c r="B31" s="343"/>
      <c r="C31" s="161" t="s">
        <v>253</v>
      </c>
      <c r="D31" s="160"/>
      <c r="E31" s="160" t="s">
        <v>229</v>
      </c>
      <c r="F31" s="160" t="s">
        <v>229</v>
      </c>
      <c r="G31" s="160"/>
    </row>
    <row r="32" spans="2:7" ht="32.4" x14ac:dyDescent="0.3">
      <c r="B32" s="343"/>
      <c r="C32" s="161" t="s">
        <v>239</v>
      </c>
      <c r="D32" s="160" t="s">
        <v>229</v>
      </c>
      <c r="E32" s="160"/>
      <c r="F32" s="160"/>
      <c r="G32" s="160"/>
    </row>
    <row r="33" spans="2:7" ht="32.4" x14ac:dyDescent="0.3">
      <c r="B33" s="343" t="s">
        <v>39</v>
      </c>
      <c r="C33" s="159" t="s">
        <v>240</v>
      </c>
      <c r="D33" s="160"/>
      <c r="E33" s="160" t="s">
        <v>229</v>
      </c>
      <c r="F33" s="160"/>
      <c r="G33" s="160"/>
    </row>
    <row r="34" spans="2:7" ht="21.6" x14ac:dyDescent="0.3">
      <c r="B34" s="343"/>
      <c r="C34" s="161" t="s">
        <v>251</v>
      </c>
      <c r="D34" s="160"/>
      <c r="E34" s="160"/>
      <c r="F34" s="160"/>
      <c r="G34" s="160" t="s">
        <v>229</v>
      </c>
    </row>
    <row r="35" spans="2:7" ht="43.2" x14ac:dyDescent="0.3">
      <c r="B35" s="343"/>
      <c r="C35" s="161" t="s">
        <v>253</v>
      </c>
      <c r="D35" s="160"/>
      <c r="E35" s="160" t="s">
        <v>229</v>
      </c>
      <c r="F35" s="160" t="s">
        <v>229</v>
      </c>
      <c r="G35" s="160"/>
    </row>
    <row r="36" spans="2:7" ht="21.6" x14ac:dyDescent="0.3">
      <c r="B36" s="343"/>
      <c r="C36" s="161" t="s">
        <v>241</v>
      </c>
      <c r="D36" s="160"/>
      <c r="E36" s="160" t="s">
        <v>229</v>
      </c>
      <c r="F36" s="160"/>
      <c r="G36" s="160"/>
    </row>
    <row r="37" spans="2:7" ht="43.2" x14ac:dyDescent="0.3">
      <c r="B37" s="343"/>
      <c r="C37" s="159" t="s">
        <v>242</v>
      </c>
      <c r="D37" s="160"/>
      <c r="E37" s="160" t="s">
        <v>229</v>
      </c>
      <c r="F37" s="160"/>
      <c r="G37" s="160"/>
    </row>
  </sheetData>
  <mergeCells count="6">
    <mergeCell ref="B33:B37"/>
    <mergeCell ref="B8:G8"/>
    <mergeCell ref="D9:G9"/>
    <mergeCell ref="B11:B21"/>
    <mergeCell ref="B22:B28"/>
    <mergeCell ref="B29:B32"/>
  </mergeCells>
  <hyperlinks>
    <hyperlink ref="G5" location="'Análisis del riesgo'!A1" display="VOLVER AL INDICE" xr:uid="{48DF4767-4964-4740-8D85-4FD813B9B7A6}"/>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7C84F-DD21-46B4-85E8-7B307616E4EC}">
  <dimension ref="B4:D11"/>
  <sheetViews>
    <sheetView zoomScale="67" zoomScaleNormal="67" workbookViewId="0"/>
  </sheetViews>
  <sheetFormatPr defaultRowHeight="14.4" x14ac:dyDescent="0.3"/>
  <cols>
    <col min="1" max="1" width="8.88671875" style="1"/>
    <col min="2" max="2" width="37.109375" style="1" customWidth="1"/>
    <col min="3" max="3" width="85.77734375" style="1" customWidth="1"/>
    <col min="4" max="4" width="43.33203125" style="1" customWidth="1"/>
    <col min="5" max="5" width="55.6640625" style="1" customWidth="1"/>
    <col min="6" max="16384" width="8.88671875" style="1"/>
  </cols>
  <sheetData>
    <row r="4" spans="2:4" x14ac:dyDescent="0.3">
      <c r="D4" s="7" t="s">
        <v>15</v>
      </c>
    </row>
    <row r="6" spans="2:4" ht="15" thickBot="1" x14ac:dyDescent="0.35"/>
    <row r="7" spans="2:4" ht="35.4" customHeight="1" thickBot="1" x14ac:dyDescent="0.35">
      <c r="B7" s="218" t="s">
        <v>247</v>
      </c>
      <c r="C7" s="219"/>
      <c r="D7" s="220"/>
    </row>
    <row r="8" spans="2:4" ht="42" customHeight="1" thickBot="1" x14ac:dyDescent="0.35">
      <c r="B8" s="187" t="s">
        <v>16</v>
      </c>
      <c r="C8" s="188" t="s">
        <v>17</v>
      </c>
      <c r="D8" s="188" t="s">
        <v>18</v>
      </c>
    </row>
    <row r="9" spans="2:4" ht="117.6" customHeight="1" x14ac:dyDescent="0.3">
      <c r="B9" s="169" t="s">
        <v>19</v>
      </c>
      <c r="C9" s="170" t="s">
        <v>20</v>
      </c>
      <c r="D9" s="211" t="s">
        <v>21</v>
      </c>
    </row>
    <row r="10" spans="2:4" ht="115.8" customHeight="1" x14ac:dyDescent="0.3">
      <c r="B10" s="171" t="s">
        <v>22</v>
      </c>
      <c r="C10" s="172" t="s">
        <v>23</v>
      </c>
      <c r="D10" s="185" t="s">
        <v>24</v>
      </c>
    </row>
    <row r="11" spans="2:4" ht="115.2" customHeight="1" thickBot="1" x14ac:dyDescent="0.35">
      <c r="B11" s="173" t="s">
        <v>25</v>
      </c>
      <c r="C11" s="174" t="s">
        <v>26</v>
      </c>
      <c r="D11" s="186" t="s">
        <v>27</v>
      </c>
    </row>
  </sheetData>
  <mergeCells count="1">
    <mergeCell ref="B7:D7"/>
  </mergeCells>
  <hyperlinks>
    <hyperlink ref="D4" location="'Análisis del riesgo'!A1" display="VOLVER AL INDICE" xr:uid="{B923066E-928C-4FA7-8C35-577B679214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AD678-D64A-4250-9AA0-F72C7BC57E46}">
  <dimension ref="B3:F16"/>
  <sheetViews>
    <sheetView zoomScale="77" zoomScaleNormal="77" workbookViewId="0"/>
  </sheetViews>
  <sheetFormatPr defaultRowHeight="14.4" x14ac:dyDescent="0.3"/>
  <cols>
    <col min="1" max="1" width="8.88671875" style="1"/>
    <col min="2" max="2" width="22.6640625" style="1" customWidth="1"/>
    <col min="3" max="3" width="35.5546875" style="1" customWidth="1"/>
    <col min="4" max="4" width="34.77734375" style="1" customWidth="1"/>
    <col min="5" max="5" width="21.6640625" style="1" customWidth="1"/>
    <col min="6" max="6" width="67.109375" style="1" customWidth="1"/>
    <col min="7" max="16384" width="8.88671875" style="1"/>
  </cols>
  <sheetData>
    <row r="3" spans="2:6" x14ac:dyDescent="0.3">
      <c r="B3" s="11"/>
      <c r="C3" s="11"/>
      <c r="D3" s="11"/>
      <c r="E3" s="11"/>
      <c r="F3" s="11"/>
    </row>
    <row r="4" spans="2:6" x14ac:dyDescent="0.3">
      <c r="B4" s="11"/>
      <c r="C4" s="11"/>
      <c r="D4" s="11"/>
      <c r="E4" s="11"/>
      <c r="F4" s="11"/>
    </row>
    <row r="5" spans="2:6" x14ac:dyDescent="0.3">
      <c r="B5" s="11"/>
      <c r="C5" s="11"/>
      <c r="D5" s="7" t="s">
        <v>15</v>
      </c>
      <c r="E5" s="11"/>
      <c r="F5" s="11"/>
    </row>
    <row r="6" spans="2:6" x14ac:dyDescent="0.3">
      <c r="B6" s="11"/>
      <c r="C6" s="11"/>
      <c r="D6" s="11"/>
      <c r="E6" s="11"/>
      <c r="F6" s="11"/>
    </row>
    <row r="7" spans="2:6" ht="15" thickBot="1" x14ac:dyDescent="0.35">
      <c r="B7" s="11"/>
      <c r="C7" s="11"/>
      <c r="D7" s="11"/>
      <c r="E7" s="11"/>
      <c r="F7" s="11"/>
    </row>
    <row r="8" spans="2:6" ht="24" thickTop="1" thickBot="1" x14ac:dyDescent="0.35">
      <c r="B8" s="221" t="s">
        <v>246</v>
      </c>
      <c r="C8" s="222"/>
      <c r="D8" s="222"/>
      <c r="E8" s="223"/>
      <c r="F8" s="11"/>
    </row>
    <row r="9" spans="2:6" ht="30" customHeight="1" thickTop="1" thickBot="1" x14ac:dyDescent="0.35">
      <c r="B9" s="189" t="s">
        <v>28</v>
      </c>
      <c r="C9" s="190" t="s">
        <v>29</v>
      </c>
      <c r="D9" s="191" t="s">
        <v>30</v>
      </c>
      <c r="E9" s="192" t="s">
        <v>18</v>
      </c>
      <c r="F9" s="11"/>
    </row>
    <row r="10" spans="2:6" ht="15" thickTop="1" x14ac:dyDescent="0.3">
      <c r="B10" s="224" t="s">
        <v>31</v>
      </c>
      <c r="C10" s="226" t="s">
        <v>32</v>
      </c>
      <c r="D10" s="228" t="s">
        <v>33</v>
      </c>
      <c r="E10" s="230"/>
      <c r="F10" s="11"/>
    </row>
    <row r="11" spans="2:6" ht="60" customHeight="1" x14ac:dyDescent="0.3">
      <c r="B11" s="225"/>
      <c r="C11" s="227"/>
      <c r="D11" s="229"/>
      <c r="E11" s="231"/>
      <c r="F11" s="11"/>
    </row>
    <row r="12" spans="2:6" ht="107.4" customHeight="1" x14ac:dyDescent="0.3">
      <c r="B12" s="175" t="s">
        <v>34</v>
      </c>
      <c r="C12" s="177" t="s">
        <v>35</v>
      </c>
      <c r="D12" s="176" t="s">
        <v>36</v>
      </c>
      <c r="E12" s="210"/>
      <c r="F12" s="11"/>
    </row>
    <row r="13" spans="2:6" ht="103.2" customHeight="1" x14ac:dyDescent="0.3">
      <c r="B13" s="175" t="s">
        <v>37</v>
      </c>
      <c r="C13" s="178" t="s">
        <v>38</v>
      </c>
      <c r="D13" s="176" t="s">
        <v>33</v>
      </c>
      <c r="E13" s="210"/>
      <c r="F13" s="11"/>
    </row>
    <row r="14" spans="2:6" ht="149.4" customHeight="1" thickBot="1" x14ac:dyDescent="0.35">
      <c r="B14" s="179" t="s">
        <v>39</v>
      </c>
      <c r="C14" s="180" t="s">
        <v>40</v>
      </c>
      <c r="D14" s="181" t="s">
        <v>33</v>
      </c>
      <c r="E14" s="212"/>
      <c r="F14" s="11"/>
    </row>
    <row r="15" spans="2:6" ht="15" thickTop="1" x14ac:dyDescent="0.3">
      <c r="B15" s="11"/>
      <c r="C15" s="11"/>
      <c r="D15" s="11"/>
      <c r="E15" s="11"/>
      <c r="F15" s="11"/>
    </row>
    <row r="16" spans="2:6" x14ac:dyDescent="0.3">
      <c r="B16" s="11"/>
      <c r="C16" s="11"/>
      <c r="D16" s="11"/>
      <c r="E16" s="11"/>
      <c r="F16" s="11"/>
    </row>
  </sheetData>
  <mergeCells count="5">
    <mergeCell ref="B8:E8"/>
    <mergeCell ref="B10:B11"/>
    <mergeCell ref="C10:C11"/>
    <mergeCell ref="D10:D11"/>
    <mergeCell ref="E10:E11"/>
  </mergeCells>
  <hyperlinks>
    <hyperlink ref="D5" location="'Análisis del riesgo'!A1" display="VOLVER AL INDICE" xr:uid="{D20F80A2-5BA0-45C9-85B4-C7684D02A53F}"/>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0FC86-47F9-456C-8862-3E46F547F07A}">
  <dimension ref="B2:D35"/>
  <sheetViews>
    <sheetView zoomScale="80" zoomScaleNormal="80" workbookViewId="0"/>
  </sheetViews>
  <sheetFormatPr defaultRowHeight="14.4" x14ac:dyDescent="0.3"/>
  <cols>
    <col min="1" max="1" width="8.88671875" style="1"/>
    <col min="2" max="2" width="28" style="1" customWidth="1"/>
    <col min="3" max="3" width="63.88671875" style="1" customWidth="1"/>
    <col min="4" max="4" width="66.21875" style="1" customWidth="1"/>
    <col min="5" max="5" width="30.77734375" style="1" customWidth="1"/>
    <col min="6" max="6" width="8.88671875" style="1"/>
    <col min="7" max="7" width="70.44140625" style="1" customWidth="1"/>
    <col min="8" max="16384" width="8.88671875" style="1"/>
  </cols>
  <sheetData>
    <row r="2" spans="2:4" x14ac:dyDescent="0.3">
      <c r="D2" s="7" t="s">
        <v>15</v>
      </c>
    </row>
    <row r="5" spans="2:4" ht="23.4" x14ac:dyDescent="0.45">
      <c r="B5" s="239" t="s">
        <v>41</v>
      </c>
      <c r="C5" s="239"/>
      <c r="D5" s="239"/>
    </row>
    <row r="6" spans="2:4" ht="15" thickBot="1" x14ac:dyDescent="0.35"/>
    <row r="7" spans="2:4" ht="18.600000000000001" thickTop="1" thickBot="1" x14ac:dyDescent="0.35">
      <c r="B7" s="240" t="s">
        <v>42</v>
      </c>
      <c r="C7" s="241"/>
      <c r="D7" s="242"/>
    </row>
    <row r="8" spans="2:4" ht="56.4" thickTop="1" thickBot="1" x14ac:dyDescent="0.35">
      <c r="B8" s="12" t="s">
        <v>43</v>
      </c>
      <c r="C8" s="12" t="s">
        <v>44</v>
      </c>
      <c r="D8" s="13" t="s">
        <v>45</v>
      </c>
    </row>
    <row r="9" spans="2:4" x14ac:dyDescent="0.3">
      <c r="B9" s="8" t="s">
        <v>46</v>
      </c>
      <c r="C9" s="8" t="s">
        <v>47</v>
      </c>
      <c r="D9" s="14" t="s">
        <v>48</v>
      </c>
    </row>
    <row r="10" spans="2:4" x14ac:dyDescent="0.3">
      <c r="B10" s="9" t="s">
        <v>49</v>
      </c>
      <c r="C10" s="9" t="s">
        <v>50</v>
      </c>
      <c r="D10" s="15" t="s">
        <v>51</v>
      </c>
    </row>
    <row r="11" spans="2:4" ht="15" thickBot="1" x14ac:dyDescent="0.35">
      <c r="B11" s="10" t="s">
        <v>52</v>
      </c>
      <c r="C11" s="10" t="s">
        <v>53</v>
      </c>
      <c r="D11" s="16" t="s">
        <v>54</v>
      </c>
    </row>
    <row r="13" spans="2:4" ht="15" thickBot="1" x14ac:dyDescent="0.35"/>
    <row r="14" spans="2:4" ht="18.600000000000001" thickTop="1" thickBot="1" x14ac:dyDescent="0.35">
      <c r="B14" s="243" t="s">
        <v>55</v>
      </c>
      <c r="C14" s="244"/>
      <c r="D14" s="242"/>
    </row>
    <row r="15" spans="2:4" ht="15.6" thickTop="1" thickBot="1" x14ac:dyDescent="0.35">
      <c r="B15" s="12" t="s">
        <v>56</v>
      </c>
      <c r="C15" s="17" t="s">
        <v>57</v>
      </c>
      <c r="D15" s="17" t="s">
        <v>30</v>
      </c>
    </row>
    <row r="16" spans="2:4" ht="48.6" customHeight="1" x14ac:dyDescent="0.3">
      <c r="B16" s="18" t="s">
        <v>58</v>
      </c>
      <c r="C16" s="19" t="s">
        <v>59</v>
      </c>
      <c r="D16" s="20">
        <v>1</v>
      </c>
    </row>
    <row r="17" spans="2:4" ht="14.4" customHeight="1" x14ac:dyDescent="0.3">
      <c r="B17" s="21" t="s">
        <v>60</v>
      </c>
      <c r="C17" s="22" t="s">
        <v>61</v>
      </c>
      <c r="D17" s="23">
        <v>0</v>
      </c>
    </row>
    <row r="18" spans="2:4" ht="42" customHeight="1" thickBot="1" x14ac:dyDescent="0.35">
      <c r="B18" s="24" t="s">
        <v>62</v>
      </c>
      <c r="C18" s="25" t="s">
        <v>63</v>
      </c>
      <c r="D18" s="26">
        <v>0.5</v>
      </c>
    </row>
    <row r="19" spans="2:4" ht="15" thickBot="1" x14ac:dyDescent="0.35">
      <c r="D19" s="27"/>
    </row>
    <row r="20" spans="2:4" ht="15.6" thickTop="1" thickBot="1" x14ac:dyDescent="0.35">
      <c r="B20" s="245" t="s">
        <v>64</v>
      </c>
      <c r="C20" s="246"/>
      <c r="D20" s="247"/>
    </row>
    <row r="21" spans="2:4" ht="15.6" thickTop="1" thickBot="1" x14ac:dyDescent="0.35"/>
    <row r="22" spans="2:4" ht="21" x14ac:dyDescent="0.3">
      <c r="B22" s="248" t="s">
        <v>65</v>
      </c>
      <c r="C22" s="249"/>
      <c r="D22" s="250"/>
    </row>
    <row r="23" spans="2:4" x14ac:dyDescent="0.3">
      <c r="B23" s="251" t="s">
        <v>30</v>
      </c>
      <c r="C23" s="252" t="s">
        <v>66</v>
      </c>
      <c r="D23" s="253"/>
    </row>
    <row r="24" spans="2:4" x14ac:dyDescent="0.3">
      <c r="B24" s="251"/>
      <c r="C24" s="252"/>
      <c r="D24" s="253"/>
    </row>
    <row r="25" spans="2:4" ht="36.6" customHeight="1" x14ac:dyDescent="0.3">
      <c r="B25" s="28" t="s">
        <v>67</v>
      </c>
      <c r="C25" s="232" t="s">
        <v>68</v>
      </c>
      <c r="D25" s="233"/>
    </row>
    <row r="26" spans="2:4" ht="33.6" customHeight="1" x14ac:dyDescent="0.3">
      <c r="B26" s="30" t="s">
        <v>69</v>
      </c>
      <c r="C26" s="232" t="s">
        <v>70</v>
      </c>
      <c r="D26" s="233"/>
    </row>
    <row r="27" spans="2:4" ht="45.6" customHeight="1" thickBot="1" x14ac:dyDescent="0.35">
      <c r="B27" s="31" t="s">
        <v>71</v>
      </c>
      <c r="C27" s="234" t="s">
        <v>72</v>
      </c>
      <c r="D27" s="235"/>
    </row>
    <row r="28" spans="2:4" x14ac:dyDescent="0.3">
      <c r="B28" s="33" t="s">
        <v>73</v>
      </c>
    </row>
    <row r="29" spans="2:4" ht="15" thickBot="1" x14ac:dyDescent="0.35"/>
    <row r="30" spans="2:4" ht="18.600000000000001" thickTop="1" thickBot="1" x14ac:dyDescent="0.35">
      <c r="B30" s="236" t="s">
        <v>74</v>
      </c>
      <c r="C30" s="237"/>
      <c r="D30" s="238"/>
    </row>
    <row r="31" spans="2:4" ht="15.6" thickTop="1" thickBot="1" x14ac:dyDescent="0.35">
      <c r="B31" s="34" t="s">
        <v>75</v>
      </c>
      <c r="C31" s="35" t="s">
        <v>30</v>
      </c>
      <c r="D31" s="35" t="s">
        <v>18</v>
      </c>
    </row>
    <row r="32" spans="2:4" x14ac:dyDescent="0.3">
      <c r="B32" s="18" t="s">
        <v>76</v>
      </c>
      <c r="C32" s="36" t="s">
        <v>77</v>
      </c>
      <c r="D32" s="37" t="s">
        <v>27</v>
      </c>
    </row>
    <row r="33" spans="2:4" x14ac:dyDescent="0.3">
      <c r="B33" s="21" t="s">
        <v>78</v>
      </c>
      <c r="C33" s="29" t="s">
        <v>79</v>
      </c>
      <c r="D33" s="38" t="s">
        <v>24</v>
      </c>
    </row>
    <row r="34" spans="2:4" ht="15" thickBot="1" x14ac:dyDescent="0.35">
      <c r="B34" s="24" t="s">
        <v>80</v>
      </c>
      <c r="C34" s="32" t="s">
        <v>81</v>
      </c>
      <c r="D34" s="39" t="s">
        <v>21</v>
      </c>
    </row>
    <row r="35" spans="2:4" x14ac:dyDescent="0.3">
      <c r="B35" s="33" t="s">
        <v>82</v>
      </c>
    </row>
  </sheetData>
  <mergeCells count="11">
    <mergeCell ref="C25:D25"/>
    <mergeCell ref="C26:D26"/>
    <mergeCell ref="C27:D27"/>
    <mergeCell ref="B30:D30"/>
    <mergeCell ref="B5:D5"/>
    <mergeCell ref="B7:D7"/>
    <mergeCell ref="B14:D14"/>
    <mergeCell ref="B20:D20"/>
    <mergeCell ref="B22:D22"/>
    <mergeCell ref="B23:B24"/>
    <mergeCell ref="C23:D24"/>
  </mergeCells>
  <hyperlinks>
    <hyperlink ref="D2" location="'Análisis del riesgo'!A1" display="VOLVER AL INDICE" xr:uid="{B7E95ECD-440F-419B-8C77-E8CEC0450DC7}"/>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AB4E2-A8B1-4822-986C-6040E8CF2740}">
  <dimension ref="B4:J40"/>
  <sheetViews>
    <sheetView zoomScale="70" zoomScaleNormal="70" workbookViewId="0">
      <pane ySplit="9" topLeftCell="A10" activePane="bottomLeft" state="frozen"/>
      <selection pane="bottomLeft"/>
    </sheetView>
  </sheetViews>
  <sheetFormatPr defaultRowHeight="14.4" x14ac:dyDescent="0.3"/>
  <cols>
    <col min="1" max="1" width="8.88671875" style="1"/>
    <col min="2" max="2" width="30.33203125" style="1" customWidth="1"/>
    <col min="3" max="3" width="35.33203125" style="1" customWidth="1"/>
    <col min="4" max="4" width="39.6640625" style="1" customWidth="1"/>
    <col min="5" max="5" width="20.21875" style="1" customWidth="1"/>
    <col min="6" max="6" width="27.77734375" style="1" customWidth="1"/>
    <col min="7" max="7" width="21.109375" style="1" customWidth="1"/>
    <col min="8" max="8" width="30.88671875" style="1" customWidth="1"/>
    <col min="9" max="9" width="20.5546875" style="1" customWidth="1"/>
    <col min="10" max="10" width="37.33203125" style="1" customWidth="1"/>
    <col min="11" max="11" width="70.77734375" style="1" customWidth="1"/>
    <col min="12" max="16384" width="8.88671875" style="1"/>
  </cols>
  <sheetData>
    <row r="4" spans="2:10" x14ac:dyDescent="0.3">
      <c r="J4" s="7" t="s">
        <v>15</v>
      </c>
    </row>
    <row r="6" spans="2:10" ht="15" thickBot="1" x14ac:dyDescent="0.35"/>
    <row r="7" spans="2:10" ht="28.8" thickBot="1" x14ac:dyDescent="0.35">
      <c r="B7" s="254" t="s">
        <v>83</v>
      </c>
      <c r="C7" s="255"/>
      <c r="D7" s="255"/>
      <c r="E7" s="255"/>
      <c r="F7" s="255"/>
      <c r="G7" s="255"/>
      <c r="H7" s="255"/>
      <c r="I7" s="255"/>
      <c r="J7" s="256"/>
    </row>
    <row r="8" spans="2:10" ht="15.6" thickTop="1" thickBot="1" x14ac:dyDescent="0.35">
      <c r="B8" s="257" t="s">
        <v>84</v>
      </c>
      <c r="C8" s="259" t="s">
        <v>85</v>
      </c>
      <c r="D8" s="260"/>
      <c r="E8" s="261" t="s">
        <v>34</v>
      </c>
      <c r="F8" s="260"/>
      <c r="G8" s="261" t="s">
        <v>86</v>
      </c>
      <c r="H8" s="260"/>
      <c r="I8" s="261" t="s">
        <v>87</v>
      </c>
      <c r="J8" s="260"/>
    </row>
    <row r="9" spans="2:10" ht="15" thickBot="1" x14ac:dyDescent="0.35">
      <c r="B9" s="258"/>
      <c r="C9" s="40" t="s">
        <v>30</v>
      </c>
      <c r="D9" s="41" t="s">
        <v>88</v>
      </c>
      <c r="E9" s="40" t="s">
        <v>30</v>
      </c>
      <c r="F9" s="41" t="s">
        <v>88</v>
      </c>
      <c r="G9" s="40" t="s">
        <v>30</v>
      </c>
      <c r="H9" s="41" t="s">
        <v>88</v>
      </c>
      <c r="I9" s="40" t="s">
        <v>30</v>
      </c>
      <c r="J9" s="42" t="s">
        <v>88</v>
      </c>
    </row>
    <row r="10" spans="2:10" ht="15" thickBot="1" x14ac:dyDescent="0.35">
      <c r="B10" s="43" t="s">
        <v>89</v>
      </c>
      <c r="C10" s="44"/>
      <c r="D10" s="44"/>
      <c r="E10" s="44"/>
      <c r="F10" s="44"/>
      <c r="G10" s="44"/>
      <c r="H10" s="44"/>
      <c r="I10" s="44"/>
      <c r="J10" s="45"/>
    </row>
    <row r="11" spans="2:10" x14ac:dyDescent="0.3">
      <c r="B11" s="270" t="s">
        <v>90</v>
      </c>
      <c r="C11" s="264">
        <v>1</v>
      </c>
      <c r="D11" s="262" t="s">
        <v>91</v>
      </c>
      <c r="E11" s="264">
        <v>1</v>
      </c>
      <c r="F11" s="262" t="s">
        <v>91</v>
      </c>
      <c r="G11" s="264">
        <v>1</v>
      </c>
      <c r="H11" s="262" t="s">
        <v>91</v>
      </c>
      <c r="I11" s="264">
        <v>1</v>
      </c>
      <c r="J11" s="266" t="s">
        <v>91</v>
      </c>
    </row>
    <row r="12" spans="2:10" ht="34.799999999999997" customHeight="1" x14ac:dyDescent="0.3">
      <c r="B12" s="271"/>
      <c r="C12" s="265"/>
      <c r="D12" s="263"/>
      <c r="E12" s="265"/>
      <c r="F12" s="263"/>
      <c r="G12" s="265"/>
      <c r="H12" s="263"/>
      <c r="I12" s="265"/>
      <c r="J12" s="267"/>
    </row>
    <row r="13" spans="2:10" x14ac:dyDescent="0.3">
      <c r="B13" s="268" t="s">
        <v>92</v>
      </c>
      <c r="C13" s="265">
        <v>0</v>
      </c>
      <c r="D13" s="263" t="s">
        <v>93</v>
      </c>
      <c r="E13" s="265">
        <v>0</v>
      </c>
      <c r="F13" s="263" t="s">
        <v>93</v>
      </c>
      <c r="G13" s="265">
        <v>0</v>
      </c>
      <c r="H13" s="263" t="s">
        <v>93</v>
      </c>
      <c r="I13" s="265">
        <v>0</v>
      </c>
      <c r="J13" s="267" t="s">
        <v>93</v>
      </c>
    </row>
    <row r="14" spans="2:10" ht="40.799999999999997" customHeight="1" x14ac:dyDescent="0.3">
      <c r="B14" s="269"/>
      <c r="C14" s="265"/>
      <c r="D14" s="263"/>
      <c r="E14" s="265"/>
      <c r="F14" s="263"/>
      <c r="G14" s="265"/>
      <c r="H14" s="263"/>
      <c r="I14" s="265"/>
      <c r="J14" s="267"/>
    </row>
    <row r="15" spans="2:10" x14ac:dyDescent="0.3">
      <c r="B15" s="272" t="s">
        <v>94</v>
      </c>
      <c r="C15" s="265">
        <v>0</v>
      </c>
      <c r="D15" s="263" t="s">
        <v>95</v>
      </c>
      <c r="E15" s="265">
        <v>0</v>
      </c>
      <c r="F15" s="263" t="s">
        <v>95</v>
      </c>
      <c r="G15" s="265">
        <v>0</v>
      </c>
      <c r="H15" s="263" t="s">
        <v>95</v>
      </c>
      <c r="I15" s="265">
        <v>0</v>
      </c>
      <c r="J15" s="267" t="s">
        <v>95</v>
      </c>
    </row>
    <row r="16" spans="2:10" ht="58.2" customHeight="1" x14ac:dyDescent="0.3">
      <c r="B16" s="272"/>
      <c r="C16" s="265"/>
      <c r="D16" s="263"/>
      <c r="E16" s="265"/>
      <c r="F16" s="263"/>
      <c r="G16" s="265"/>
      <c r="H16" s="263"/>
      <c r="I16" s="265"/>
      <c r="J16" s="267"/>
    </row>
    <row r="17" spans="2:10" x14ac:dyDescent="0.3">
      <c r="B17" s="273" t="s">
        <v>96</v>
      </c>
      <c r="C17" s="265">
        <v>0</v>
      </c>
      <c r="D17" s="274" t="s">
        <v>97</v>
      </c>
      <c r="E17" s="265">
        <v>0</v>
      </c>
      <c r="F17" s="274" t="s">
        <v>97</v>
      </c>
      <c r="G17" s="265">
        <v>0</v>
      </c>
      <c r="H17" s="274" t="s">
        <v>97</v>
      </c>
      <c r="I17" s="265">
        <v>0</v>
      </c>
      <c r="J17" s="275" t="s">
        <v>97</v>
      </c>
    </row>
    <row r="18" spans="2:10" ht="56.4" customHeight="1" x14ac:dyDescent="0.3">
      <c r="B18" s="273"/>
      <c r="C18" s="265"/>
      <c r="D18" s="274"/>
      <c r="E18" s="265"/>
      <c r="F18" s="274"/>
      <c r="G18" s="265"/>
      <c r="H18" s="274"/>
      <c r="I18" s="265"/>
      <c r="J18" s="275"/>
    </row>
    <row r="19" spans="2:10" x14ac:dyDescent="0.3">
      <c r="B19" s="273" t="s">
        <v>98</v>
      </c>
      <c r="C19" s="265">
        <v>1</v>
      </c>
      <c r="D19" s="279" t="s">
        <v>99</v>
      </c>
      <c r="E19" s="265">
        <v>1</v>
      </c>
      <c r="F19" s="279" t="s">
        <v>99</v>
      </c>
      <c r="G19" s="265">
        <v>1</v>
      </c>
      <c r="H19" s="279" t="s">
        <v>99</v>
      </c>
      <c r="I19" s="265">
        <v>1</v>
      </c>
      <c r="J19" s="281" t="s">
        <v>99</v>
      </c>
    </row>
    <row r="20" spans="2:10" ht="39.6" customHeight="1" thickBot="1" x14ac:dyDescent="0.35">
      <c r="B20" s="277"/>
      <c r="C20" s="278"/>
      <c r="D20" s="280"/>
      <c r="E20" s="278"/>
      <c r="F20" s="280"/>
      <c r="G20" s="278"/>
      <c r="H20" s="280"/>
      <c r="I20" s="278"/>
      <c r="J20" s="282"/>
    </row>
    <row r="21" spans="2:10" x14ac:dyDescent="0.3">
      <c r="B21" s="283" t="s">
        <v>100</v>
      </c>
      <c r="C21" s="48">
        <f>(C11+C13+C15+C17+C19)/5</f>
        <v>0.4</v>
      </c>
      <c r="D21" s="49">
        <f>C21</f>
        <v>0.4</v>
      </c>
      <c r="E21" s="48">
        <f>(E11+E13+E15+E17+E19)/5</f>
        <v>0.4</v>
      </c>
      <c r="F21" s="49">
        <f>E21</f>
        <v>0.4</v>
      </c>
      <c r="G21" s="48">
        <f>(G11+G13+G15+G17+G19)/5</f>
        <v>0.4</v>
      </c>
      <c r="H21" s="49">
        <f>G21</f>
        <v>0.4</v>
      </c>
      <c r="I21" s="48">
        <f>(I11+I13+I15+I17+I19)/5</f>
        <v>0.4</v>
      </c>
      <c r="J21" s="49">
        <f>I21</f>
        <v>0.4</v>
      </c>
    </row>
    <row r="22" spans="2:10" ht="15" thickBot="1" x14ac:dyDescent="0.35">
      <c r="B22" s="284"/>
      <c r="C22" s="50"/>
      <c r="D22" s="50" t="str">
        <f>IF(D21&lt;=0.33,"MALO",IF(D21&lt;=0.67,"REGULAR","BUENO"))</f>
        <v>REGULAR</v>
      </c>
      <c r="E22" s="50"/>
      <c r="F22" s="50" t="str">
        <f>IF(F21&lt;=0.33,"MALO",IF(F21&lt;=0.67,"REGULAR","BUENO"))</f>
        <v>REGULAR</v>
      </c>
      <c r="G22" s="50"/>
      <c r="H22" s="50" t="str">
        <f>IF(H21&lt;=0.33,"MALO",IF(H21&lt;=0.67,"REGULAR","BUENO"))</f>
        <v>REGULAR</v>
      </c>
      <c r="I22" s="50"/>
      <c r="J22" s="50" t="str">
        <f>IF(J21&lt;=0.33,"MALO",IF(J21&lt;=0.67,"REGULAR","BUENO"))</f>
        <v>REGULAR</v>
      </c>
    </row>
    <row r="23" spans="2:10" ht="28.2" thickBot="1" x14ac:dyDescent="0.35">
      <c r="B23" s="43" t="s">
        <v>101</v>
      </c>
      <c r="C23" s="51"/>
      <c r="D23" s="51"/>
      <c r="E23" s="51"/>
      <c r="F23" s="51"/>
      <c r="G23" s="51"/>
      <c r="H23" s="51"/>
      <c r="I23" s="51"/>
      <c r="J23" s="52"/>
    </row>
    <row r="24" spans="2:10" ht="79.2" x14ac:dyDescent="0.3">
      <c r="B24" s="53" t="s">
        <v>102</v>
      </c>
      <c r="C24" s="54">
        <v>0.5</v>
      </c>
      <c r="D24" s="55" t="s">
        <v>248</v>
      </c>
      <c r="E24" s="54">
        <v>0.5</v>
      </c>
      <c r="F24" s="55" t="s">
        <v>248</v>
      </c>
      <c r="G24" s="54">
        <v>0.5</v>
      </c>
      <c r="H24" s="55" t="s">
        <v>248</v>
      </c>
      <c r="I24" s="54">
        <v>0.5</v>
      </c>
      <c r="J24" s="55" t="s">
        <v>248</v>
      </c>
    </row>
    <row r="25" spans="2:10" ht="41.4" x14ac:dyDescent="0.3">
      <c r="B25" s="56" t="s">
        <v>103</v>
      </c>
      <c r="C25" s="29">
        <v>0</v>
      </c>
      <c r="D25" s="57" t="s">
        <v>104</v>
      </c>
      <c r="E25" s="29">
        <v>0</v>
      </c>
      <c r="F25" s="57" t="s">
        <v>104</v>
      </c>
      <c r="G25" s="29">
        <v>0</v>
      </c>
      <c r="H25" s="57" t="s">
        <v>104</v>
      </c>
      <c r="I25" s="29">
        <v>0</v>
      </c>
      <c r="J25" s="57" t="s">
        <v>104</v>
      </c>
    </row>
    <row r="26" spans="2:10" ht="73.2" customHeight="1" x14ac:dyDescent="0.3">
      <c r="B26" s="56" t="s">
        <v>105</v>
      </c>
      <c r="C26" s="29">
        <v>0</v>
      </c>
      <c r="D26" s="57" t="s">
        <v>106</v>
      </c>
      <c r="E26" s="29">
        <v>0</v>
      </c>
      <c r="F26" s="57" t="s">
        <v>106</v>
      </c>
      <c r="G26" s="29">
        <v>0</v>
      </c>
      <c r="H26" s="57" t="s">
        <v>106</v>
      </c>
      <c r="I26" s="29">
        <v>0</v>
      </c>
      <c r="J26" s="57" t="s">
        <v>106</v>
      </c>
    </row>
    <row r="27" spans="2:10" ht="39.6" x14ac:dyDescent="0.3">
      <c r="B27" s="56" t="s">
        <v>107</v>
      </c>
      <c r="C27" s="197">
        <v>1</v>
      </c>
      <c r="D27" s="58" t="s">
        <v>108</v>
      </c>
      <c r="E27" s="197">
        <v>1</v>
      </c>
      <c r="F27" s="58" t="s">
        <v>108</v>
      </c>
      <c r="G27" s="197">
        <v>1</v>
      </c>
      <c r="H27" s="58" t="s">
        <v>108</v>
      </c>
      <c r="I27" s="197">
        <v>1</v>
      </c>
      <c r="J27" s="58" t="s">
        <v>108</v>
      </c>
    </row>
    <row r="28" spans="2:10" ht="27.6" x14ac:dyDescent="0.3">
      <c r="B28" s="56" t="s">
        <v>109</v>
      </c>
      <c r="C28" s="197">
        <v>0</v>
      </c>
      <c r="D28" s="59" t="s">
        <v>110</v>
      </c>
      <c r="E28" s="197">
        <v>0</v>
      </c>
      <c r="F28" s="59" t="s">
        <v>110</v>
      </c>
      <c r="G28" s="197">
        <v>0</v>
      </c>
      <c r="H28" s="59" t="s">
        <v>110</v>
      </c>
      <c r="I28" s="197">
        <v>0</v>
      </c>
      <c r="J28" s="59" t="s">
        <v>110</v>
      </c>
    </row>
    <row r="29" spans="2:10" ht="65.400000000000006" customHeight="1" thickBot="1" x14ac:dyDescent="0.35">
      <c r="B29" s="60" t="s">
        <v>111</v>
      </c>
      <c r="C29" s="198">
        <v>0</v>
      </c>
      <c r="D29" s="62" t="s">
        <v>110</v>
      </c>
      <c r="E29" s="197">
        <v>0</v>
      </c>
      <c r="F29" s="62" t="s">
        <v>110</v>
      </c>
      <c r="G29" s="197">
        <v>0</v>
      </c>
      <c r="H29" s="62" t="s">
        <v>110</v>
      </c>
      <c r="I29" s="197">
        <v>0</v>
      </c>
      <c r="J29" s="62" t="s">
        <v>110</v>
      </c>
    </row>
    <row r="30" spans="2:10" x14ac:dyDescent="0.3">
      <c r="B30" s="283" t="s">
        <v>112</v>
      </c>
      <c r="C30" s="66">
        <f>(C24+C25+C26+C27+C28+C29)/6</f>
        <v>0.25</v>
      </c>
      <c r="D30" s="49">
        <f>C30</f>
        <v>0.25</v>
      </c>
      <c r="E30" s="66">
        <f>(E24+E25+E26+E27+E28+E29)/6</f>
        <v>0.25</v>
      </c>
      <c r="F30" s="49">
        <f>E30</f>
        <v>0.25</v>
      </c>
      <c r="G30" s="66">
        <f>(G24+G25+G26+G27+G28+G29)/6</f>
        <v>0.25</v>
      </c>
      <c r="H30" s="49">
        <f>G30</f>
        <v>0.25</v>
      </c>
      <c r="I30" s="66">
        <f>(I24+I25+I26+I27+I28+I29)/6</f>
        <v>0.25</v>
      </c>
      <c r="J30" s="49">
        <f>I30</f>
        <v>0.25</v>
      </c>
    </row>
    <row r="31" spans="2:10" ht="35.4" customHeight="1" thickBot="1" x14ac:dyDescent="0.35">
      <c r="B31" s="284"/>
      <c r="C31" s="50"/>
      <c r="D31" s="50" t="str">
        <f>IF(D30&lt;=0.33,"MALO",IF(D30&lt;=0.67,"REGULAR","BUENO"))</f>
        <v>MALO</v>
      </c>
      <c r="E31" s="50"/>
      <c r="F31" s="50" t="str">
        <f>IF(F30&lt;=0.33,"MALO",IF(F30&lt;=0.67,"REGULAR","BUENO"))</f>
        <v>MALO</v>
      </c>
      <c r="G31" s="50"/>
      <c r="H31" s="50" t="str">
        <f>IF(H30&lt;=0.33,"MALO",IF(H30&lt;=0.67,"REGULAR","BUENO"))</f>
        <v>MALO</v>
      </c>
      <c r="I31" s="50"/>
      <c r="J31" s="50" t="str">
        <f>IF(J30&lt;=0.33,"MALO",IF(J30&lt;=0.67,"REGULAR","BUENO"))</f>
        <v>MALO</v>
      </c>
    </row>
    <row r="32" spans="2:10" ht="15" thickBot="1" x14ac:dyDescent="0.35">
      <c r="B32" s="43" t="s">
        <v>113</v>
      </c>
      <c r="C32" s="51"/>
      <c r="D32" s="51"/>
      <c r="E32" s="51"/>
      <c r="F32" s="51"/>
      <c r="G32" s="51"/>
      <c r="H32" s="51"/>
      <c r="I32" s="51"/>
      <c r="J32" s="52"/>
    </row>
    <row r="33" spans="2:10" ht="117.6" customHeight="1" x14ac:dyDescent="0.3">
      <c r="B33" s="53" t="s">
        <v>114</v>
      </c>
      <c r="C33" s="54">
        <v>0</v>
      </c>
      <c r="D33" s="63" t="s">
        <v>115</v>
      </c>
      <c r="E33" s="54">
        <v>0</v>
      </c>
      <c r="F33" s="63" t="s">
        <v>115</v>
      </c>
      <c r="G33" s="54" t="s">
        <v>126</v>
      </c>
      <c r="H33" s="63" t="s">
        <v>115</v>
      </c>
      <c r="I33" s="54" t="s">
        <v>126</v>
      </c>
      <c r="J33" s="63" t="s">
        <v>115</v>
      </c>
    </row>
    <row r="34" spans="2:10" ht="26.4" x14ac:dyDescent="0.3">
      <c r="B34" s="56" t="s">
        <v>116</v>
      </c>
      <c r="C34" s="29">
        <v>1</v>
      </c>
      <c r="D34" s="58" t="s">
        <v>117</v>
      </c>
      <c r="E34" s="29">
        <v>1</v>
      </c>
      <c r="F34" s="58" t="s">
        <v>117</v>
      </c>
      <c r="G34" s="29">
        <v>1</v>
      </c>
      <c r="H34" s="58" t="s">
        <v>117</v>
      </c>
      <c r="I34" s="29">
        <v>1</v>
      </c>
      <c r="J34" s="58" t="s">
        <v>117</v>
      </c>
    </row>
    <row r="35" spans="2:10" ht="102" customHeight="1" thickBot="1" x14ac:dyDescent="0.35">
      <c r="B35" s="60" t="s">
        <v>118</v>
      </c>
      <c r="C35" s="61">
        <v>1</v>
      </c>
      <c r="D35" s="64" t="s">
        <v>119</v>
      </c>
      <c r="E35" s="61">
        <v>1</v>
      </c>
      <c r="F35" s="64" t="s">
        <v>119</v>
      </c>
      <c r="G35" s="61">
        <v>1</v>
      </c>
      <c r="H35" s="64" t="s">
        <v>119</v>
      </c>
      <c r="I35" s="61">
        <v>1</v>
      </c>
      <c r="J35" s="64" t="s">
        <v>119</v>
      </c>
    </row>
    <row r="36" spans="2:10" x14ac:dyDescent="0.3">
      <c r="B36" s="65"/>
      <c r="C36" s="66">
        <f>(C33+C34+C35)/3</f>
        <v>0.66666666666666663</v>
      </c>
      <c r="D36" s="49">
        <f>C36</f>
        <v>0.66666666666666663</v>
      </c>
      <c r="E36" s="66">
        <f>(E33+E34+E35)/3</f>
        <v>0.66666666666666663</v>
      </c>
      <c r="F36" s="49">
        <f>E36</f>
        <v>0.66666666666666663</v>
      </c>
      <c r="G36" s="66">
        <f>(G34+G35)/2</f>
        <v>1</v>
      </c>
      <c r="H36" s="49">
        <f>G36</f>
        <v>1</v>
      </c>
      <c r="I36" s="66">
        <f>(I34+I35)/2</f>
        <v>1</v>
      </c>
      <c r="J36" s="49">
        <f>I36</f>
        <v>1</v>
      </c>
    </row>
    <row r="37" spans="2:10" ht="28.2" thickBot="1" x14ac:dyDescent="0.35">
      <c r="B37" s="67" t="s">
        <v>120</v>
      </c>
      <c r="C37" s="50"/>
      <c r="D37" s="50" t="str">
        <f>IF(D36&lt;=0.33,"MALO",IF(D36&lt;=0.67,"REGULAR","BUENO"))</f>
        <v>REGULAR</v>
      </c>
      <c r="E37" s="50"/>
      <c r="F37" s="50" t="str">
        <f>IF(F36&lt;=0.33,"MALO",IF(F36&lt;=0.67,"REGULAR","BUENO"))</f>
        <v>REGULAR</v>
      </c>
      <c r="G37" s="50"/>
      <c r="H37" s="50" t="str">
        <f>IF(H36&lt;=0.33,"MALO",IF(H36&lt;=0.67,"REGULAR","BUENO"))</f>
        <v>BUENO</v>
      </c>
      <c r="I37" s="50"/>
      <c r="J37" s="50" t="str">
        <f>IF(J36&lt;=0.33,"MALO",IF(J36&lt;=0.67,"REGULAR","BUENO"))</f>
        <v>BUENO</v>
      </c>
    </row>
    <row r="38" spans="2:10" ht="20.399999999999999" x14ac:dyDescent="0.3">
      <c r="B38" s="276" t="s">
        <v>121</v>
      </c>
      <c r="C38" s="68">
        <f>C21+C30+C36</f>
        <v>1.3166666666666667</v>
      </c>
      <c r="D38" s="69">
        <f>C38</f>
        <v>1.3166666666666667</v>
      </c>
      <c r="E38" s="68">
        <f>E21+E30+E36</f>
        <v>1.3166666666666667</v>
      </c>
      <c r="F38" s="69">
        <f>E38</f>
        <v>1.3166666666666667</v>
      </c>
      <c r="G38" s="68">
        <f>G21+G30+G36</f>
        <v>1.65</v>
      </c>
      <c r="H38" s="69">
        <f>G38</f>
        <v>1.65</v>
      </c>
      <c r="I38" s="68">
        <f>I21+I30+I36</f>
        <v>1.65</v>
      </c>
      <c r="J38" s="70">
        <f>I38</f>
        <v>1.65</v>
      </c>
    </row>
    <row r="39" spans="2:10" ht="21" thickBot="1" x14ac:dyDescent="0.35">
      <c r="B39" s="258"/>
      <c r="C39" s="71"/>
      <c r="D39" s="72" t="str">
        <f>IF(D38&lt;=1.09,"ALTA",IF(D38&lt;=2.09,"MEDIA","BAJA"))</f>
        <v>MEDIA</v>
      </c>
      <c r="E39" s="72"/>
      <c r="F39" s="72" t="str">
        <f>IF(F38&lt;=1.09,"ALTA",IF(F38&lt;=2.09,"MEDIA","BAJA"))</f>
        <v>MEDIA</v>
      </c>
      <c r="G39" s="72"/>
      <c r="H39" s="72" t="str">
        <f>IF(H38&lt;=1.09,"ALTA",IF(H38&lt;=2.09,"MEDIA","BAJA"))</f>
        <v>MEDIA</v>
      </c>
      <c r="I39" s="72"/>
      <c r="J39" s="72" t="str">
        <f>IF(J38&lt;=1.09,"ALTA",IF(J38&lt;=2.09,"MEDIA","BAJA"))</f>
        <v>MEDIA</v>
      </c>
    </row>
    <row r="40" spans="2:10" ht="18" x14ac:dyDescent="0.35">
      <c r="C40" s="73"/>
      <c r="D40" s="73"/>
      <c r="E40" s="73"/>
      <c r="F40" s="73"/>
      <c r="G40" s="73"/>
      <c r="H40" s="73"/>
      <c r="I40" s="73"/>
      <c r="J40" s="73"/>
    </row>
  </sheetData>
  <mergeCells count="54">
    <mergeCell ref="G17:G18"/>
    <mergeCell ref="H17:H18"/>
    <mergeCell ref="I17:I18"/>
    <mergeCell ref="J17:J18"/>
    <mergeCell ref="B38:B39"/>
    <mergeCell ref="B19:B20"/>
    <mergeCell ref="C19:C20"/>
    <mergeCell ref="D19:D20"/>
    <mergeCell ref="E19:E20"/>
    <mergeCell ref="H19:H20"/>
    <mergeCell ref="I19:I20"/>
    <mergeCell ref="J19:J20"/>
    <mergeCell ref="B21:B22"/>
    <mergeCell ref="B30:B31"/>
    <mergeCell ref="F19:F20"/>
    <mergeCell ref="G19:G20"/>
    <mergeCell ref="B17:B18"/>
    <mergeCell ref="C17:C18"/>
    <mergeCell ref="D17:D18"/>
    <mergeCell ref="E17:E18"/>
    <mergeCell ref="F17:F18"/>
    <mergeCell ref="I13:I14"/>
    <mergeCell ref="J13:J14"/>
    <mergeCell ref="B15:B16"/>
    <mergeCell ref="C15:C16"/>
    <mergeCell ref="D15:D16"/>
    <mergeCell ref="E15:E16"/>
    <mergeCell ref="F15:F16"/>
    <mergeCell ref="G15:G16"/>
    <mergeCell ref="H15:H16"/>
    <mergeCell ref="I15:I16"/>
    <mergeCell ref="J15:J16"/>
    <mergeCell ref="H11:H12"/>
    <mergeCell ref="I11:I12"/>
    <mergeCell ref="J11:J12"/>
    <mergeCell ref="B13:B14"/>
    <mergeCell ref="C13:C14"/>
    <mergeCell ref="D13:D14"/>
    <mergeCell ref="E13:E14"/>
    <mergeCell ref="F13:F14"/>
    <mergeCell ref="G13:G14"/>
    <mergeCell ref="H13:H14"/>
    <mergeCell ref="B11:B12"/>
    <mergeCell ref="C11:C12"/>
    <mergeCell ref="D11:D12"/>
    <mergeCell ref="E11:E12"/>
    <mergeCell ref="F11:F12"/>
    <mergeCell ref="G11:G12"/>
    <mergeCell ref="B7:J7"/>
    <mergeCell ref="B8:B9"/>
    <mergeCell ref="C8:D8"/>
    <mergeCell ref="E8:F8"/>
    <mergeCell ref="G8:H8"/>
    <mergeCell ref="I8:J8"/>
  </mergeCells>
  <conditionalFormatting sqref="C21">
    <cfRule type="cellIs" dxfId="128" priority="56" stopIfTrue="1" operator="between">
      <formula>0.34</formula>
      <formula>0.67</formula>
    </cfRule>
    <cfRule type="cellIs" dxfId="127" priority="55" stopIfTrue="1" operator="between">
      <formula>0.68</formula>
      <formula>1</formula>
    </cfRule>
    <cfRule type="cellIs" dxfId="126" priority="57" stopIfTrue="1" operator="between">
      <formula>0</formula>
      <formula>0.33</formula>
    </cfRule>
  </conditionalFormatting>
  <conditionalFormatting sqref="C30">
    <cfRule type="cellIs" dxfId="125" priority="45" stopIfTrue="1" operator="between">
      <formula>0</formula>
      <formula>0.33</formula>
    </cfRule>
    <cfRule type="cellIs" dxfId="124" priority="44" stopIfTrue="1" operator="between">
      <formula>0.34</formula>
      <formula>0.67</formula>
    </cfRule>
    <cfRule type="cellIs" dxfId="123" priority="43" stopIfTrue="1" operator="between">
      <formula>0.68</formula>
      <formula>1</formula>
    </cfRule>
  </conditionalFormatting>
  <conditionalFormatting sqref="C36">
    <cfRule type="cellIs" dxfId="122" priority="42" stopIfTrue="1" operator="between">
      <formula>0</formula>
      <formula>0.33</formula>
    </cfRule>
    <cfRule type="cellIs" dxfId="121" priority="41" stopIfTrue="1" operator="between">
      <formula>0.34</formula>
      <formula>0.67</formula>
    </cfRule>
    <cfRule type="cellIs" dxfId="120" priority="40" stopIfTrue="1" operator="between">
      <formula>0.68</formula>
      <formula>1</formula>
    </cfRule>
  </conditionalFormatting>
  <conditionalFormatting sqref="C38">
    <cfRule type="cellIs" dxfId="119" priority="32" stopIfTrue="1" operator="between">
      <formula>1.1</formula>
      <formula>2.09</formula>
    </cfRule>
    <cfRule type="cellIs" dxfId="118" priority="33" stopIfTrue="1" operator="between">
      <formula>0</formula>
      <formula>1.09</formula>
    </cfRule>
    <cfRule type="cellIs" dxfId="117" priority="31" stopIfTrue="1" operator="between">
      <formula>2.1</formula>
      <formula>3</formula>
    </cfRule>
  </conditionalFormatting>
  <conditionalFormatting sqref="E21">
    <cfRule type="cellIs" dxfId="116" priority="52" stopIfTrue="1" operator="between">
      <formula>0.68</formula>
      <formula>1</formula>
    </cfRule>
    <cfRule type="cellIs" dxfId="115" priority="54" stopIfTrue="1" operator="between">
      <formula>0</formula>
      <formula>0.33</formula>
    </cfRule>
    <cfRule type="cellIs" dxfId="114" priority="53" stopIfTrue="1" operator="between">
      <formula>0.34</formula>
      <formula>0.67</formula>
    </cfRule>
  </conditionalFormatting>
  <conditionalFormatting sqref="E30">
    <cfRule type="cellIs" dxfId="113" priority="20" stopIfTrue="1" operator="between">
      <formula>0.34</formula>
      <formula>0.67</formula>
    </cfRule>
    <cfRule type="cellIs" dxfId="112" priority="19" stopIfTrue="1" operator="between">
      <formula>0.68</formula>
      <formula>1</formula>
    </cfRule>
    <cfRule type="cellIs" dxfId="111" priority="21" stopIfTrue="1" operator="between">
      <formula>0</formula>
      <formula>0.33</formula>
    </cfRule>
  </conditionalFormatting>
  <conditionalFormatting sqref="E36 G36 I36">
    <cfRule type="cellIs" dxfId="110" priority="35" stopIfTrue="1" operator="between">
      <formula>0.34</formula>
      <formula>0.67</formula>
    </cfRule>
    <cfRule type="cellIs" dxfId="109" priority="36" stopIfTrue="1" operator="between">
      <formula>0</formula>
      <formula>0.33</formula>
    </cfRule>
    <cfRule type="cellIs" dxfId="108" priority="34" stopIfTrue="1" operator="between">
      <formula>0.68</formula>
      <formula>1</formula>
    </cfRule>
  </conditionalFormatting>
  <conditionalFormatting sqref="E38">
    <cfRule type="cellIs" dxfId="107" priority="1" stopIfTrue="1" operator="between">
      <formula>2.1</formula>
      <formula>3</formula>
    </cfRule>
    <cfRule type="cellIs" dxfId="106" priority="2" stopIfTrue="1" operator="between">
      <formula>1.1</formula>
      <formula>2.09</formula>
    </cfRule>
    <cfRule type="cellIs" dxfId="105" priority="3" stopIfTrue="1" operator="between">
      <formula>0</formula>
      <formula>1.09</formula>
    </cfRule>
  </conditionalFormatting>
  <conditionalFormatting sqref="G21">
    <cfRule type="cellIs" dxfId="104" priority="49" stopIfTrue="1" operator="between">
      <formula>0.68</formula>
      <formula>1</formula>
    </cfRule>
    <cfRule type="cellIs" dxfId="103" priority="50" stopIfTrue="1" operator="between">
      <formula>0.34</formula>
      <formula>0.67</formula>
    </cfRule>
    <cfRule type="cellIs" dxfId="102" priority="51" stopIfTrue="1" operator="between">
      <formula>0</formula>
      <formula>0.33</formula>
    </cfRule>
  </conditionalFormatting>
  <conditionalFormatting sqref="G30">
    <cfRule type="cellIs" dxfId="101" priority="18" stopIfTrue="1" operator="between">
      <formula>0</formula>
      <formula>0.33</formula>
    </cfRule>
    <cfRule type="cellIs" dxfId="100" priority="17" stopIfTrue="1" operator="between">
      <formula>0.34</formula>
      <formula>0.67</formula>
    </cfRule>
    <cfRule type="cellIs" dxfId="99" priority="16" stopIfTrue="1" operator="between">
      <formula>0.68</formula>
      <formula>1</formula>
    </cfRule>
  </conditionalFormatting>
  <conditionalFormatting sqref="G38">
    <cfRule type="cellIs" dxfId="98" priority="9" stopIfTrue="1" operator="between">
      <formula>0</formula>
      <formula>1.09</formula>
    </cfRule>
    <cfRule type="cellIs" dxfId="97" priority="8" stopIfTrue="1" operator="between">
      <formula>1.1</formula>
      <formula>2.09</formula>
    </cfRule>
    <cfRule type="cellIs" dxfId="96" priority="7" stopIfTrue="1" operator="between">
      <formula>2.1</formula>
      <formula>3</formula>
    </cfRule>
  </conditionalFormatting>
  <conditionalFormatting sqref="I21">
    <cfRule type="cellIs" dxfId="95" priority="46" stopIfTrue="1" operator="between">
      <formula>0.68</formula>
      <formula>1</formula>
    </cfRule>
    <cfRule type="cellIs" dxfId="94" priority="48" stopIfTrue="1" operator="between">
      <formula>0</formula>
      <formula>0.33</formula>
    </cfRule>
    <cfRule type="cellIs" dxfId="93" priority="47" stopIfTrue="1" operator="between">
      <formula>0.34</formula>
      <formula>0.67</formula>
    </cfRule>
  </conditionalFormatting>
  <conditionalFormatting sqref="I30">
    <cfRule type="cellIs" dxfId="92" priority="15" stopIfTrue="1" operator="between">
      <formula>0</formula>
      <formula>0.33</formula>
    </cfRule>
    <cfRule type="cellIs" dxfId="91" priority="13" stopIfTrue="1" operator="between">
      <formula>0.68</formula>
      <formula>1</formula>
    </cfRule>
    <cfRule type="cellIs" dxfId="90" priority="14" stopIfTrue="1" operator="between">
      <formula>0.34</formula>
      <formula>0.67</formula>
    </cfRule>
  </conditionalFormatting>
  <conditionalFormatting sqref="I38">
    <cfRule type="cellIs" dxfId="89" priority="4" stopIfTrue="1" operator="between">
      <formula>2.1</formula>
      <formula>3</formula>
    </cfRule>
    <cfRule type="cellIs" dxfId="88" priority="6" stopIfTrue="1" operator="between">
      <formula>0</formula>
      <formula>1.09</formula>
    </cfRule>
    <cfRule type="cellIs" dxfId="87" priority="5" stopIfTrue="1" operator="between">
      <formula>1.1</formula>
      <formula>2.09</formula>
    </cfRule>
  </conditionalFormatting>
  <hyperlinks>
    <hyperlink ref="J4" location="'Análisis del riesgo'!A1" display="VOLVER AL INDICE" xr:uid="{4F09AD0C-7672-4561-96DC-F43DD4B06C72}"/>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3BEC0-F643-43D1-8A78-147118707690}">
  <dimension ref="B4:J37"/>
  <sheetViews>
    <sheetView zoomScale="80" zoomScaleNormal="80" workbookViewId="0">
      <pane ySplit="10" topLeftCell="A11" activePane="bottomLeft" state="frozen"/>
      <selection pane="bottomLeft"/>
    </sheetView>
  </sheetViews>
  <sheetFormatPr defaultRowHeight="14.4" x14ac:dyDescent="0.3"/>
  <cols>
    <col min="1" max="1" width="8.88671875" style="1"/>
    <col min="2" max="2" width="31.109375" style="1" customWidth="1"/>
    <col min="3" max="3" width="18.88671875" style="1" customWidth="1"/>
    <col min="4" max="4" width="31.6640625" style="1" customWidth="1"/>
    <col min="5" max="5" width="22.88671875" style="1" customWidth="1"/>
    <col min="6" max="6" width="38.5546875" style="1" customWidth="1"/>
    <col min="7" max="7" width="20.109375" style="1" customWidth="1"/>
    <col min="8" max="8" width="25" style="1" customWidth="1"/>
    <col min="9" max="9" width="25.109375" style="1" customWidth="1"/>
    <col min="10" max="10" width="46" style="1" customWidth="1"/>
    <col min="11" max="16384" width="8.88671875" style="1"/>
  </cols>
  <sheetData>
    <row r="4" spans="2:10" x14ac:dyDescent="0.3">
      <c r="I4" s="7" t="s">
        <v>15</v>
      </c>
    </row>
    <row r="6" spans="2:10" ht="15" thickBot="1" x14ac:dyDescent="0.35"/>
    <row r="7" spans="2:10" ht="28.8" thickBot="1" x14ac:dyDescent="0.35">
      <c r="B7" s="289" t="s">
        <v>122</v>
      </c>
      <c r="C7" s="290"/>
      <c r="D7" s="290"/>
      <c r="E7" s="290"/>
      <c r="F7" s="290"/>
      <c r="G7" s="290"/>
      <c r="H7" s="290"/>
      <c r="I7" s="290"/>
      <c r="J7" s="291"/>
    </row>
    <row r="8" spans="2:10" ht="15" thickBot="1" x14ac:dyDescent="0.35">
      <c r="B8" s="292" t="s">
        <v>84</v>
      </c>
      <c r="C8" s="294" t="s">
        <v>85</v>
      </c>
      <c r="D8" s="294"/>
      <c r="E8" s="294" t="s">
        <v>34</v>
      </c>
      <c r="F8" s="294"/>
      <c r="G8" s="294" t="s">
        <v>86</v>
      </c>
      <c r="H8" s="294"/>
      <c r="I8" s="294" t="s">
        <v>87</v>
      </c>
      <c r="J8" s="295"/>
    </row>
    <row r="9" spans="2:10" ht="15" thickBot="1" x14ac:dyDescent="0.35">
      <c r="B9" s="293"/>
      <c r="C9" s="74" t="s">
        <v>30</v>
      </c>
      <c r="D9" s="74" t="s">
        <v>88</v>
      </c>
      <c r="E9" s="74" t="s">
        <v>30</v>
      </c>
      <c r="F9" s="74" t="s">
        <v>88</v>
      </c>
      <c r="G9" s="74" t="s">
        <v>30</v>
      </c>
      <c r="H9" s="74" t="s">
        <v>88</v>
      </c>
      <c r="I9" s="74" t="s">
        <v>30</v>
      </c>
      <c r="J9" s="75" t="s">
        <v>88</v>
      </c>
    </row>
    <row r="10" spans="2:10" ht="15" thickBot="1" x14ac:dyDescent="0.35">
      <c r="B10" s="76" t="s">
        <v>123</v>
      </c>
      <c r="C10" s="51"/>
      <c r="D10" s="51"/>
      <c r="E10" s="51"/>
      <c r="F10" s="51"/>
      <c r="G10" s="51"/>
      <c r="H10" s="51"/>
      <c r="I10" s="51"/>
      <c r="J10" s="77"/>
    </row>
    <row r="11" spans="2:10" ht="81" customHeight="1" x14ac:dyDescent="0.3">
      <c r="B11" s="78" t="s">
        <v>124</v>
      </c>
      <c r="C11" s="79">
        <v>1</v>
      </c>
      <c r="D11" s="80" t="s">
        <v>125</v>
      </c>
      <c r="E11" s="79">
        <v>1</v>
      </c>
      <c r="F11" s="80" t="s">
        <v>125</v>
      </c>
      <c r="G11" s="79" t="s">
        <v>126</v>
      </c>
      <c r="H11" s="79" t="s">
        <v>126</v>
      </c>
      <c r="I11" s="79" t="s">
        <v>126</v>
      </c>
      <c r="J11" s="81" t="s">
        <v>126</v>
      </c>
    </row>
    <row r="12" spans="2:10" ht="66" customHeight="1" x14ac:dyDescent="0.3">
      <c r="B12" s="82" t="s">
        <v>127</v>
      </c>
      <c r="C12" s="83">
        <v>1</v>
      </c>
      <c r="D12" s="84" t="s">
        <v>128</v>
      </c>
      <c r="E12" s="83">
        <v>1</v>
      </c>
      <c r="F12" s="84" t="s">
        <v>128</v>
      </c>
      <c r="G12" s="83" t="s">
        <v>126</v>
      </c>
      <c r="H12" s="83" t="s">
        <v>126</v>
      </c>
      <c r="I12" s="83" t="s">
        <v>126</v>
      </c>
      <c r="J12" s="85" t="s">
        <v>126</v>
      </c>
    </row>
    <row r="13" spans="2:10" ht="26.4" x14ac:dyDescent="0.3">
      <c r="B13" s="82" t="s">
        <v>129</v>
      </c>
      <c r="C13" s="83">
        <v>1</v>
      </c>
      <c r="D13" s="84" t="s">
        <v>130</v>
      </c>
      <c r="E13" s="83">
        <v>1</v>
      </c>
      <c r="F13" s="84" t="s">
        <v>130</v>
      </c>
      <c r="G13" s="83" t="s">
        <v>126</v>
      </c>
      <c r="H13" s="83" t="s">
        <v>126</v>
      </c>
      <c r="I13" s="83" t="s">
        <v>126</v>
      </c>
      <c r="J13" s="85" t="s">
        <v>126</v>
      </c>
    </row>
    <row r="14" spans="2:10" x14ac:dyDescent="0.3">
      <c r="B14" s="82" t="s">
        <v>131</v>
      </c>
      <c r="C14" s="83">
        <v>1</v>
      </c>
      <c r="D14" s="84" t="s">
        <v>132</v>
      </c>
      <c r="E14" s="83">
        <v>1</v>
      </c>
      <c r="F14" s="84" t="s">
        <v>132</v>
      </c>
      <c r="G14" s="83" t="s">
        <v>126</v>
      </c>
      <c r="H14" s="83" t="s">
        <v>126</v>
      </c>
      <c r="I14" s="83" t="s">
        <v>126</v>
      </c>
      <c r="J14" s="85" t="s">
        <v>126</v>
      </c>
    </row>
    <row r="15" spans="2:10" x14ac:dyDescent="0.3">
      <c r="B15" s="82" t="s">
        <v>133</v>
      </c>
      <c r="C15" s="83">
        <v>1</v>
      </c>
      <c r="D15" s="84" t="s">
        <v>134</v>
      </c>
      <c r="E15" s="83">
        <v>1</v>
      </c>
      <c r="F15" s="84" t="s">
        <v>134</v>
      </c>
      <c r="G15" s="83" t="s">
        <v>126</v>
      </c>
      <c r="H15" s="83" t="s">
        <v>126</v>
      </c>
      <c r="I15" s="83" t="s">
        <v>126</v>
      </c>
      <c r="J15" s="85" t="s">
        <v>126</v>
      </c>
    </row>
    <row r="16" spans="2:10" ht="63.6" customHeight="1" thickBot="1" x14ac:dyDescent="0.35">
      <c r="B16" s="86" t="s">
        <v>135</v>
      </c>
      <c r="C16" s="87">
        <v>0</v>
      </c>
      <c r="D16" s="88" t="s">
        <v>136</v>
      </c>
      <c r="E16" s="87">
        <v>0</v>
      </c>
      <c r="F16" s="88" t="s">
        <v>136</v>
      </c>
      <c r="G16" s="87" t="s">
        <v>126</v>
      </c>
      <c r="H16" s="87" t="s">
        <v>126</v>
      </c>
      <c r="I16" s="87" t="s">
        <v>126</v>
      </c>
      <c r="J16" s="89" t="s">
        <v>126</v>
      </c>
    </row>
    <row r="17" spans="2:10" x14ac:dyDescent="0.3">
      <c r="B17" s="285" t="s">
        <v>137</v>
      </c>
      <c r="C17" s="66">
        <f>(C11+C12+C13+C14+C15+C16)/6</f>
        <v>0.83333333333333337</v>
      </c>
      <c r="D17" s="49">
        <f>C17</f>
        <v>0.83333333333333337</v>
      </c>
      <c r="E17" s="66">
        <f>(E11+E12+E13+E14+E15+E16)/6</f>
        <v>0.83333333333333337</v>
      </c>
      <c r="F17" s="49">
        <f>E17</f>
        <v>0.83333333333333337</v>
      </c>
      <c r="G17" s="90">
        <v>1</v>
      </c>
      <c r="H17" s="49">
        <f>G17</f>
        <v>1</v>
      </c>
      <c r="I17" s="90">
        <v>1</v>
      </c>
      <c r="J17" s="49">
        <f>I17</f>
        <v>1</v>
      </c>
    </row>
    <row r="18" spans="2:10" ht="15" thickBot="1" x14ac:dyDescent="0.35">
      <c r="B18" s="286"/>
      <c r="C18" s="50"/>
      <c r="D18" s="50" t="str">
        <f>IF(D17&lt;=0.33,"MALO",IF(D17&lt;=0.67,"REGULAR","BUENO"))</f>
        <v>BUENO</v>
      </c>
      <c r="E18" s="50"/>
      <c r="F18" s="50" t="str">
        <f>IF(F17&lt;=0.33,"MALO",IF(F17&lt;=0.67,"REGULAR","BUENO"))</f>
        <v>BUENO</v>
      </c>
      <c r="G18" s="50"/>
      <c r="H18" s="50" t="str">
        <f>IF(H17&lt;=0.33,"MALO",IF(H17&lt;=0.67,"REGULAR","BUENO"))</f>
        <v>BUENO</v>
      </c>
      <c r="I18" s="50"/>
      <c r="J18" s="50" t="str">
        <f>IF(J17&lt;=0.33,"MALO",IF(J17&lt;=0.67,"REGULAR","BUENO"))</f>
        <v>BUENO</v>
      </c>
    </row>
    <row r="19" spans="2:10" ht="15" thickBot="1" x14ac:dyDescent="0.35">
      <c r="B19" s="76" t="s">
        <v>138</v>
      </c>
      <c r="C19" s="51"/>
      <c r="D19" s="51"/>
      <c r="E19" s="51"/>
      <c r="F19" s="51"/>
      <c r="G19" s="51"/>
      <c r="H19" s="51"/>
      <c r="I19" s="51"/>
      <c r="J19" s="77"/>
    </row>
    <row r="20" spans="2:10" ht="26.4" x14ac:dyDescent="0.3">
      <c r="B20" s="78" t="s">
        <v>139</v>
      </c>
      <c r="C20" s="79">
        <v>0.5</v>
      </c>
      <c r="D20" s="91" t="s">
        <v>140</v>
      </c>
      <c r="E20" s="79">
        <v>0.5</v>
      </c>
      <c r="F20" s="91" t="s">
        <v>140</v>
      </c>
      <c r="G20" s="83" t="s">
        <v>126</v>
      </c>
      <c r="H20" s="83" t="s">
        <v>126</v>
      </c>
      <c r="I20" s="83" t="s">
        <v>126</v>
      </c>
      <c r="J20" s="85" t="s">
        <v>126</v>
      </c>
    </row>
    <row r="21" spans="2:10" ht="26.4" x14ac:dyDescent="0.3">
      <c r="B21" s="82" t="s">
        <v>141</v>
      </c>
      <c r="C21" s="83">
        <v>0</v>
      </c>
      <c r="D21" s="92" t="s">
        <v>142</v>
      </c>
      <c r="E21" s="83">
        <v>0</v>
      </c>
      <c r="F21" s="92" t="s">
        <v>142</v>
      </c>
      <c r="G21" s="83" t="s">
        <v>126</v>
      </c>
      <c r="H21" s="83" t="s">
        <v>126</v>
      </c>
      <c r="I21" s="83" t="s">
        <v>126</v>
      </c>
      <c r="J21" s="85" t="s">
        <v>126</v>
      </c>
    </row>
    <row r="22" spans="2:10" x14ac:dyDescent="0.3">
      <c r="B22" s="82" t="s">
        <v>131</v>
      </c>
      <c r="C22" s="83">
        <v>1</v>
      </c>
      <c r="D22" s="92" t="s">
        <v>143</v>
      </c>
      <c r="E22" s="83">
        <v>1</v>
      </c>
      <c r="F22" s="92" t="s">
        <v>143</v>
      </c>
      <c r="G22" s="83" t="s">
        <v>126</v>
      </c>
      <c r="H22" s="83" t="s">
        <v>126</v>
      </c>
      <c r="I22" s="83" t="s">
        <v>126</v>
      </c>
      <c r="J22" s="85" t="s">
        <v>126</v>
      </c>
    </row>
    <row r="23" spans="2:10" x14ac:dyDescent="0.3">
      <c r="B23" s="82" t="s">
        <v>133</v>
      </c>
      <c r="C23" s="83">
        <v>1</v>
      </c>
      <c r="D23" s="92" t="s">
        <v>144</v>
      </c>
      <c r="E23" s="83">
        <v>1</v>
      </c>
      <c r="F23" s="92" t="s">
        <v>144</v>
      </c>
      <c r="G23" s="83" t="s">
        <v>126</v>
      </c>
      <c r="H23" s="83" t="s">
        <v>126</v>
      </c>
      <c r="I23" s="83" t="s">
        <v>126</v>
      </c>
      <c r="J23" s="85" t="s">
        <v>126</v>
      </c>
    </row>
    <row r="24" spans="2:10" x14ac:dyDescent="0.3">
      <c r="B24" s="82" t="s">
        <v>145</v>
      </c>
      <c r="C24" s="83">
        <v>1</v>
      </c>
      <c r="D24" s="92" t="s">
        <v>146</v>
      </c>
      <c r="E24" s="83">
        <v>1</v>
      </c>
      <c r="F24" s="92" t="s">
        <v>146</v>
      </c>
      <c r="G24" s="83" t="s">
        <v>126</v>
      </c>
      <c r="H24" s="83" t="s">
        <v>126</v>
      </c>
      <c r="I24" s="83" t="s">
        <v>126</v>
      </c>
      <c r="J24" s="85" t="s">
        <v>126</v>
      </c>
    </row>
    <row r="25" spans="2:10" ht="40.200000000000003" thickBot="1" x14ac:dyDescent="0.35">
      <c r="B25" s="86" t="s">
        <v>147</v>
      </c>
      <c r="C25" s="87">
        <v>0</v>
      </c>
      <c r="D25" s="93" t="s">
        <v>243</v>
      </c>
      <c r="E25" s="87">
        <v>0</v>
      </c>
      <c r="F25" s="93" t="s">
        <v>243</v>
      </c>
      <c r="G25" s="83" t="s">
        <v>126</v>
      </c>
      <c r="H25" s="83" t="s">
        <v>126</v>
      </c>
      <c r="I25" s="83" t="s">
        <v>126</v>
      </c>
      <c r="J25" s="85" t="s">
        <v>126</v>
      </c>
    </row>
    <row r="26" spans="2:10" x14ac:dyDescent="0.3">
      <c r="B26" s="285" t="s">
        <v>148</v>
      </c>
      <c r="C26" s="48">
        <f>(C20+C21+C22+C23+C24+C25)/6</f>
        <v>0.58333333333333337</v>
      </c>
      <c r="D26" s="49">
        <f>C26</f>
        <v>0.58333333333333337</v>
      </c>
      <c r="E26" s="48">
        <f>(E20+E21+E22+E23+E24+E25)/6</f>
        <v>0.58333333333333337</v>
      </c>
      <c r="F26" s="49">
        <f>E26</f>
        <v>0.58333333333333337</v>
      </c>
      <c r="G26" s="90">
        <v>1</v>
      </c>
      <c r="H26" s="49">
        <f>G26</f>
        <v>1</v>
      </c>
      <c r="I26" s="90">
        <v>1</v>
      </c>
      <c r="J26" s="49">
        <f>I26</f>
        <v>1</v>
      </c>
    </row>
    <row r="27" spans="2:10" ht="15" thickBot="1" x14ac:dyDescent="0.35">
      <c r="B27" s="286"/>
      <c r="C27" s="50"/>
      <c r="D27" s="50" t="str">
        <f>IF(D26&lt;=0.33,"MALO",IF(D26&lt;=0.67,"REGULAR","BUENO"))</f>
        <v>REGULAR</v>
      </c>
      <c r="E27" s="50"/>
      <c r="F27" s="50" t="str">
        <f>IF(F26&lt;=0.33,"MALO",IF(F26&lt;=0.67,"REGULAR","BUENO"))</f>
        <v>REGULAR</v>
      </c>
      <c r="G27" s="50"/>
      <c r="H27" s="50" t="str">
        <f>IF(H26&lt;=0.33,"MALO",IF(H26&lt;=0.67,"REGULAR","BUENO"))</f>
        <v>BUENO</v>
      </c>
      <c r="I27" s="50"/>
      <c r="J27" s="50" t="str">
        <f>IF(J26&lt;=0.33,"MALO",IF(J26&lt;=0.67,"REGULAR","BUENO"))</f>
        <v>BUENO</v>
      </c>
    </row>
    <row r="28" spans="2:10" ht="15" thickBot="1" x14ac:dyDescent="0.35">
      <c r="B28" s="76" t="s">
        <v>149</v>
      </c>
      <c r="C28" s="51"/>
      <c r="D28" s="51"/>
      <c r="E28" s="51"/>
      <c r="F28" s="51"/>
      <c r="G28" s="51"/>
      <c r="H28" s="51"/>
      <c r="I28" s="51"/>
      <c r="J28" s="77"/>
    </row>
    <row r="29" spans="2:10" ht="26.4" x14ac:dyDescent="0.3">
      <c r="B29" s="78" t="s">
        <v>150</v>
      </c>
      <c r="C29" s="79">
        <v>0</v>
      </c>
      <c r="D29" s="94" t="s">
        <v>151</v>
      </c>
      <c r="E29" s="79">
        <v>0</v>
      </c>
      <c r="F29" s="94" t="s">
        <v>151</v>
      </c>
      <c r="G29" s="83" t="s">
        <v>126</v>
      </c>
      <c r="H29" s="83" t="s">
        <v>126</v>
      </c>
      <c r="I29" s="83" t="s">
        <v>126</v>
      </c>
      <c r="J29" s="85" t="s">
        <v>126</v>
      </c>
    </row>
    <row r="30" spans="2:10" ht="26.4" x14ac:dyDescent="0.3">
      <c r="B30" s="82" t="s">
        <v>152</v>
      </c>
      <c r="C30" s="83">
        <v>1</v>
      </c>
      <c r="D30" s="92" t="s">
        <v>153</v>
      </c>
      <c r="E30" s="83">
        <v>1</v>
      </c>
      <c r="F30" s="92" t="s">
        <v>153</v>
      </c>
      <c r="G30" s="83" t="s">
        <v>126</v>
      </c>
      <c r="H30" s="83" t="s">
        <v>126</v>
      </c>
      <c r="I30" s="83" t="s">
        <v>126</v>
      </c>
      <c r="J30" s="85" t="s">
        <v>126</v>
      </c>
    </row>
    <row r="31" spans="2:10" ht="26.4" x14ac:dyDescent="0.3">
      <c r="B31" s="82" t="s">
        <v>154</v>
      </c>
      <c r="C31" s="83">
        <v>0</v>
      </c>
      <c r="D31" s="92" t="s">
        <v>155</v>
      </c>
      <c r="E31" s="83">
        <v>0</v>
      </c>
      <c r="F31" s="92" t="s">
        <v>155</v>
      </c>
      <c r="G31" s="83" t="s">
        <v>126</v>
      </c>
      <c r="H31" s="83" t="s">
        <v>126</v>
      </c>
      <c r="I31" s="83" t="s">
        <v>126</v>
      </c>
      <c r="J31" s="85" t="s">
        <v>126</v>
      </c>
    </row>
    <row r="32" spans="2:10" ht="39.6" x14ac:dyDescent="0.3">
      <c r="B32" s="82" t="s">
        <v>156</v>
      </c>
      <c r="C32" s="83">
        <v>1</v>
      </c>
      <c r="D32" s="92" t="s">
        <v>157</v>
      </c>
      <c r="E32" s="83">
        <v>1</v>
      </c>
      <c r="F32" s="92" t="s">
        <v>157</v>
      </c>
      <c r="G32" s="83" t="s">
        <v>126</v>
      </c>
      <c r="H32" s="83" t="s">
        <v>126</v>
      </c>
      <c r="I32" s="83" t="s">
        <v>126</v>
      </c>
      <c r="J32" s="85" t="s">
        <v>126</v>
      </c>
    </row>
    <row r="33" spans="2:10" ht="40.200000000000003" thickBot="1" x14ac:dyDescent="0.35">
      <c r="B33" s="86" t="s">
        <v>158</v>
      </c>
      <c r="C33" s="87">
        <v>0</v>
      </c>
      <c r="D33" s="93" t="s">
        <v>159</v>
      </c>
      <c r="E33" s="87">
        <v>0</v>
      </c>
      <c r="F33" s="93" t="s">
        <v>159</v>
      </c>
      <c r="G33" s="83" t="s">
        <v>126</v>
      </c>
      <c r="H33" s="83" t="s">
        <v>126</v>
      </c>
      <c r="I33" s="83" t="s">
        <v>126</v>
      </c>
      <c r="J33" s="85" t="s">
        <v>126</v>
      </c>
    </row>
    <row r="34" spans="2:10" x14ac:dyDescent="0.3">
      <c r="B34" s="285" t="s">
        <v>160</v>
      </c>
      <c r="C34" s="66">
        <f>(C29+C30+C31+C32+C33)/5</f>
        <v>0.4</v>
      </c>
      <c r="D34" s="49">
        <f>C34</f>
        <v>0.4</v>
      </c>
      <c r="E34" s="66">
        <f>(E29+E30+E31+E32+E33)/5</f>
        <v>0.4</v>
      </c>
      <c r="F34" s="49">
        <f>E34</f>
        <v>0.4</v>
      </c>
      <c r="G34" s="90">
        <v>1</v>
      </c>
      <c r="H34" s="49">
        <f>G34</f>
        <v>1</v>
      </c>
      <c r="I34" s="90">
        <v>1</v>
      </c>
      <c r="J34" s="49">
        <f>I34</f>
        <v>1</v>
      </c>
    </row>
    <row r="35" spans="2:10" ht="15" thickBot="1" x14ac:dyDescent="0.35">
      <c r="B35" s="286"/>
      <c r="C35" s="50"/>
      <c r="D35" s="200" t="str">
        <f>IF(D34&lt;=0.33,"MALO",IF(D34&lt;=0.67,"REGULAR","BUENO"))</f>
        <v>REGULAR</v>
      </c>
      <c r="E35" s="50"/>
      <c r="F35" s="50" t="str">
        <f>IF(F34&lt;=0.33,"MALO",IF(F34&lt;=0.67,"REGULAR","BUENO"))</f>
        <v>REGULAR</v>
      </c>
      <c r="G35" s="50"/>
      <c r="H35" s="50" t="str">
        <f>IF(H34&lt;=0.33,"MALO",IF(H34&lt;=0.67,"REGULAR","BUENO"))</f>
        <v>BUENO</v>
      </c>
      <c r="I35" s="50"/>
      <c r="J35" s="50" t="str">
        <f>IF(J34&lt;=0.33,"MALO",IF(J34&lt;=0.67,"REGULAR","BUENO"))</f>
        <v>BUENO</v>
      </c>
    </row>
    <row r="36" spans="2:10" ht="20.399999999999999" x14ac:dyDescent="0.3">
      <c r="B36" s="287" t="s">
        <v>161</v>
      </c>
      <c r="C36" s="68">
        <f>C17+C26+C34</f>
        <v>1.8166666666666669</v>
      </c>
      <c r="D36" s="201">
        <f>C36</f>
        <v>1.8166666666666669</v>
      </c>
      <c r="E36" s="68">
        <f>E17+E26+E34</f>
        <v>1.8166666666666669</v>
      </c>
      <c r="F36" s="201">
        <f>E36</f>
        <v>1.8166666666666669</v>
      </c>
      <c r="G36" s="68">
        <f>G17+G26+G34</f>
        <v>3</v>
      </c>
      <c r="H36" s="201">
        <f>G36</f>
        <v>3</v>
      </c>
      <c r="I36" s="68">
        <f>I17+I26+I34</f>
        <v>3</v>
      </c>
      <c r="J36" s="201">
        <f>I36</f>
        <v>3</v>
      </c>
    </row>
    <row r="37" spans="2:10" ht="33" customHeight="1" thickBot="1" x14ac:dyDescent="0.35">
      <c r="B37" s="288"/>
      <c r="C37" s="96"/>
      <c r="D37" s="202" t="str">
        <f>IF(D36&lt;=1.09,"ALTA",IF(D36&lt;=2.09,"MEDIA","BAJA"))</f>
        <v>MEDIA</v>
      </c>
      <c r="E37" s="96"/>
      <c r="F37" s="202" t="str">
        <f>IF(F36&lt;=1.09,"ALTA",IF(F36&lt;=2.09,"MEDIA","BAJA"))</f>
        <v>MEDIA</v>
      </c>
      <c r="G37" s="96"/>
      <c r="H37" s="202" t="str">
        <f>IF(H36&lt;=1.09,"ALTA",IF(H36&lt;=2.09,"MEDIA","BAJA"))</f>
        <v>BAJA</v>
      </c>
      <c r="I37" s="96"/>
      <c r="J37" s="202" t="str">
        <f>IF(J36&lt;=1.09,"ALTA",IF(J36&lt;=2.09,"MEDIA","BAJA"))</f>
        <v>BAJA</v>
      </c>
    </row>
  </sheetData>
  <mergeCells count="10">
    <mergeCell ref="B17:B18"/>
    <mergeCell ref="B26:B27"/>
    <mergeCell ref="B34:B35"/>
    <mergeCell ref="B36:B37"/>
    <mergeCell ref="B7:J7"/>
    <mergeCell ref="B8:B9"/>
    <mergeCell ref="C8:D8"/>
    <mergeCell ref="E8:F8"/>
    <mergeCell ref="G8:H8"/>
    <mergeCell ref="I8:J8"/>
  </mergeCells>
  <conditionalFormatting sqref="C17">
    <cfRule type="cellIs" dxfId="86" priority="51" stopIfTrue="1" operator="between">
      <formula>0</formula>
      <formula>0.33</formula>
    </cfRule>
    <cfRule type="cellIs" dxfId="85" priority="49" stopIfTrue="1" operator="between">
      <formula>0.68</formula>
      <formula>1</formula>
    </cfRule>
    <cfRule type="cellIs" dxfId="84" priority="50" stopIfTrue="1" operator="between">
      <formula>0.34</formula>
      <formula>0.67</formula>
    </cfRule>
  </conditionalFormatting>
  <conditionalFormatting sqref="C26">
    <cfRule type="cellIs" dxfId="83" priority="46" stopIfTrue="1" operator="between">
      <formula>0.68</formula>
      <formula>1</formula>
    </cfRule>
    <cfRule type="cellIs" dxfId="82" priority="47" stopIfTrue="1" operator="between">
      <formula>0.34</formula>
      <formula>0.67</formula>
    </cfRule>
    <cfRule type="cellIs" dxfId="81" priority="48" stopIfTrue="1" operator="between">
      <formula>0</formula>
      <formula>0.33</formula>
    </cfRule>
  </conditionalFormatting>
  <conditionalFormatting sqref="C34">
    <cfRule type="cellIs" dxfId="80" priority="39" stopIfTrue="1" operator="between">
      <formula>0</formula>
      <formula>0.33</formula>
    </cfRule>
    <cfRule type="cellIs" dxfId="79" priority="38" stopIfTrue="1" operator="between">
      <formula>0.34</formula>
      <formula>0.67</formula>
    </cfRule>
    <cfRule type="cellIs" dxfId="78" priority="37" stopIfTrue="1" operator="between">
      <formula>0.68</formula>
      <formula>1</formula>
    </cfRule>
  </conditionalFormatting>
  <conditionalFormatting sqref="C36">
    <cfRule type="cellIs" dxfId="77" priority="7" stopIfTrue="1" operator="between">
      <formula>2.1</formula>
      <formula>3</formula>
    </cfRule>
    <cfRule type="cellIs" dxfId="76" priority="8" stopIfTrue="1" operator="between">
      <formula>1.1</formula>
      <formula>2.09</formula>
    </cfRule>
    <cfRule type="cellIs" dxfId="75" priority="9" stopIfTrue="1" operator="between">
      <formula>0</formula>
      <formula>1.09</formula>
    </cfRule>
  </conditionalFormatting>
  <conditionalFormatting sqref="E17">
    <cfRule type="cellIs" dxfId="74" priority="44" stopIfTrue="1" operator="between">
      <formula>0.34</formula>
      <formula>0.67</formula>
    </cfRule>
    <cfRule type="cellIs" dxfId="73" priority="43" stopIfTrue="1" operator="between">
      <formula>0.68</formula>
      <formula>1</formula>
    </cfRule>
    <cfRule type="cellIs" dxfId="72" priority="45" stopIfTrue="1" operator="between">
      <formula>0</formula>
      <formula>0.33</formula>
    </cfRule>
  </conditionalFormatting>
  <conditionalFormatting sqref="E26">
    <cfRule type="cellIs" dxfId="71" priority="42" stopIfTrue="1" operator="between">
      <formula>0</formula>
      <formula>0.33</formula>
    </cfRule>
    <cfRule type="cellIs" dxfId="70" priority="41" stopIfTrue="1" operator="between">
      <formula>0.34</formula>
      <formula>0.67</formula>
    </cfRule>
    <cfRule type="cellIs" dxfId="69" priority="40" stopIfTrue="1" operator="between">
      <formula>0.68</formula>
      <formula>1</formula>
    </cfRule>
  </conditionalFormatting>
  <conditionalFormatting sqref="E34">
    <cfRule type="cellIs" dxfId="68" priority="36" stopIfTrue="1" operator="between">
      <formula>0</formula>
      <formula>0.33</formula>
    </cfRule>
    <cfRule type="cellIs" dxfId="67" priority="35" stopIfTrue="1" operator="between">
      <formula>0.34</formula>
      <formula>0.67</formula>
    </cfRule>
    <cfRule type="cellIs" dxfId="66" priority="34" stopIfTrue="1" operator="between">
      <formula>0.68</formula>
      <formula>1</formula>
    </cfRule>
  </conditionalFormatting>
  <conditionalFormatting sqref="E36">
    <cfRule type="cellIs" dxfId="65" priority="4" stopIfTrue="1" operator="between">
      <formula>2.1</formula>
      <formula>3</formula>
    </cfRule>
    <cfRule type="cellIs" dxfId="64" priority="5" stopIfTrue="1" operator="between">
      <formula>1.1</formula>
      <formula>2.09</formula>
    </cfRule>
    <cfRule type="cellIs" dxfId="63" priority="6" stopIfTrue="1" operator="between">
      <formula>0</formula>
      <formula>1.09</formula>
    </cfRule>
  </conditionalFormatting>
  <conditionalFormatting sqref="G17 I17">
    <cfRule type="cellIs" dxfId="62" priority="25" stopIfTrue="1" operator="between">
      <formula>0.68</formula>
      <formula>1</formula>
    </cfRule>
    <cfRule type="cellIs" dxfId="61" priority="26" stopIfTrue="1" operator="between">
      <formula>0.34</formula>
      <formula>0.67</formula>
    </cfRule>
    <cfRule type="cellIs" dxfId="60" priority="27" stopIfTrue="1" operator="between">
      <formula>0</formula>
      <formula>0.33</formula>
    </cfRule>
  </conditionalFormatting>
  <conditionalFormatting sqref="G26 I26">
    <cfRule type="cellIs" dxfId="59" priority="24" stopIfTrue="1" operator="between">
      <formula>0</formula>
      <formula>0.33</formula>
    </cfRule>
    <cfRule type="cellIs" dxfId="58" priority="23" stopIfTrue="1" operator="between">
      <formula>0.34</formula>
      <formula>0.67</formula>
    </cfRule>
    <cfRule type="cellIs" dxfId="57" priority="22" stopIfTrue="1" operator="between">
      <formula>0.68</formula>
      <formula>1</formula>
    </cfRule>
  </conditionalFormatting>
  <conditionalFormatting sqref="G34 I34">
    <cfRule type="cellIs" dxfId="56" priority="21" stopIfTrue="1" operator="between">
      <formula>0</formula>
      <formula>0.33</formula>
    </cfRule>
    <cfRule type="cellIs" dxfId="55" priority="20" stopIfTrue="1" operator="between">
      <formula>0.34</formula>
      <formula>0.67</formula>
    </cfRule>
    <cfRule type="cellIs" dxfId="54" priority="19" stopIfTrue="1" operator="between">
      <formula>0.68</formula>
      <formula>1</formula>
    </cfRule>
  </conditionalFormatting>
  <conditionalFormatting sqref="G36">
    <cfRule type="cellIs" dxfId="53" priority="3" stopIfTrue="1" operator="between">
      <formula>0</formula>
      <formula>1.09</formula>
    </cfRule>
    <cfRule type="cellIs" dxfId="52" priority="2" stopIfTrue="1" operator="between">
      <formula>1.1</formula>
      <formula>2.09</formula>
    </cfRule>
    <cfRule type="cellIs" dxfId="51" priority="1" stopIfTrue="1" operator="between">
      <formula>2.1</formula>
      <formula>3</formula>
    </cfRule>
  </conditionalFormatting>
  <conditionalFormatting sqref="I36">
    <cfRule type="cellIs" dxfId="50" priority="18" stopIfTrue="1" operator="between">
      <formula>0</formula>
      <formula>1</formula>
    </cfRule>
    <cfRule type="cellIs" dxfId="49" priority="17" stopIfTrue="1" operator="between">
      <formula>1.1</formula>
      <formula>2</formula>
    </cfRule>
    <cfRule type="cellIs" dxfId="48" priority="16" stopIfTrue="1" operator="between">
      <formula>2.1</formula>
      <formula>3</formula>
    </cfRule>
  </conditionalFormatting>
  <hyperlinks>
    <hyperlink ref="I4" location="'Análisis del riesgo'!A1" display="VOLVER AL INDICE" xr:uid="{27D85668-B32C-4B64-BE56-FECB7878FD52}"/>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DC637-DB89-4688-9A59-9A4D5AD8A134}">
  <dimension ref="B4:J30"/>
  <sheetViews>
    <sheetView zoomScale="80" zoomScaleNormal="80" workbookViewId="0">
      <pane ySplit="9" topLeftCell="A10" activePane="bottomLeft" state="frozen"/>
      <selection pane="bottomLeft"/>
    </sheetView>
  </sheetViews>
  <sheetFormatPr defaultRowHeight="14.4" x14ac:dyDescent="0.3"/>
  <cols>
    <col min="1" max="1" width="8.88671875" style="1"/>
    <col min="2" max="2" width="23.6640625" style="1" customWidth="1"/>
    <col min="3" max="3" width="18.109375" style="1" customWidth="1"/>
    <col min="4" max="4" width="18.77734375" style="1" customWidth="1"/>
    <col min="5" max="5" width="15.88671875" style="1" customWidth="1"/>
    <col min="6" max="6" width="23.33203125" style="1" customWidth="1"/>
    <col min="7" max="7" width="25.5546875" style="1" customWidth="1"/>
    <col min="8" max="8" width="24.21875" style="1" customWidth="1"/>
    <col min="9" max="9" width="16.33203125" style="1" customWidth="1"/>
    <col min="10" max="10" width="38" style="1" customWidth="1"/>
    <col min="11" max="16384" width="8.88671875" style="1"/>
  </cols>
  <sheetData>
    <row r="4" spans="2:10" x14ac:dyDescent="0.3">
      <c r="I4" s="7" t="s">
        <v>15</v>
      </c>
    </row>
    <row r="6" spans="2:10" ht="15" thickBot="1" x14ac:dyDescent="0.35"/>
    <row r="7" spans="2:10" ht="28.8" thickBot="1" x14ac:dyDescent="0.35">
      <c r="B7" s="301" t="s">
        <v>162</v>
      </c>
      <c r="C7" s="302"/>
      <c r="D7" s="302"/>
      <c r="E7" s="302"/>
      <c r="F7" s="302"/>
      <c r="G7" s="302"/>
      <c r="H7" s="302"/>
      <c r="I7" s="302"/>
      <c r="J7" s="303"/>
    </row>
    <row r="8" spans="2:10" ht="15" thickBot="1" x14ac:dyDescent="0.35">
      <c r="B8" s="304" t="s">
        <v>84</v>
      </c>
      <c r="C8" s="305" t="s">
        <v>85</v>
      </c>
      <c r="D8" s="305"/>
      <c r="E8" s="305" t="s">
        <v>34</v>
      </c>
      <c r="F8" s="305"/>
      <c r="G8" s="305" t="s">
        <v>86</v>
      </c>
      <c r="H8" s="305"/>
      <c r="I8" s="305" t="s">
        <v>87</v>
      </c>
      <c r="J8" s="305"/>
    </row>
    <row r="9" spans="2:10" ht="27" customHeight="1" thickBot="1" x14ac:dyDescent="0.35">
      <c r="B9" s="304"/>
      <c r="C9" s="97" t="s">
        <v>30</v>
      </c>
      <c r="D9" s="97" t="s">
        <v>88</v>
      </c>
      <c r="E9" s="97" t="s">
        <v>30</v>
      </c>
      <c r="F9" s="97" t="s">
        <v>88</v>
      </c>
      <c r="G9" s="97" t="s">
        <v>30</v>
      </c>
      <c r="H9" s="97" t="s">
        <v>88</v>
      </c>
      <c r="I9" s="97" t="s">
        <v>30</v>
      </c>
      <c r="J9" s="97" t="s">
        <v>88</v>
      </c>
    </row>
    <row r="10" spans="2:10" ht="15" thickBot="1" x14ac:dyDescent="0.35">
      <c r="B10" s="98" t="s">
        <v>163</v>
      </c>
      <c r="C10" s="99"/>
      <c r="D10" s="99"/>
      <c r="E10" s="99"/>
      <c r="F10" s="99"/>
      <c r="G10" s="99"/>
      <c r="H10" s="99"/>
      <c r="I10" s="99"/>
      <c r="J10" s="100"/>
    </row>
    <row r="11" spans="2:10" ht="26.4" x14ac:dyDescent="0.3">
      <c r="B11" s="101" t="s">
        <v>164</v>
      </c>
      <c r="C11" s="102">
        <v>1</v>
      </c>
      <c r="D11" s="103" t="s">
        <v>165</v>
      </c>
      <c r="E11" s="102">
        <v>1</v>
      </c>
      <c r="F11" s="103" t="s">
        <v>165</v>
      </c>
      <c r="G11" s="102" t="s">
        <v>126</v>
      </c>
      <c r="H11" s="102" t="s">
        <v>126</v>
      </c>
      <c r="I11" s="102" t="s">
        <v>126</v>
      </c>
      <c r="J11" s="104" t="s">
        <v>126</v>
      </c>
    </row>
    <row r="12" spans="2:10" ht="47.4" customHeight="1" x14ac:dyDescent="0.3">
      <c r="B12" s="105" t="s">
        <v>166</v>
      </c>
      <c r="C12" s="46">
        <v>1</v>
      </c>
      <c r="D12" s="47" t="s">
        <v>165</v>
      </c>
      <c r="E12" s="46">
        <v>1</v>
      </c>
      <c r="F12" s="47" t="s">
        <v>165</v>
      </c>
      <c r="G12" s="46" t="s">
        <v>126</v>
      </c>
      <c r="H12" s="46" t="s">
        <v>126</v>
      </c>
      <c r="I12" s="46" t="s">
        <v>126</v>
      </c>
      <c r="J12" s="106" t="s">
        <v>126</v>
      </c>
    </row>
    <row r="13" spans="2:10" ht="55.8" customHeight="1" thickBot="1" x14ac:dyDescent="0.35">
      <c r="B13" s="107" t="s">
        <v>167</v>
      </c>
      <c r="C13" s="108">
        <v>1</v>
      </c>
      <c r="D13" s="109" t="s">
        <v>165</v>
      </c>
      <c r="E13" s="108">
        <v>1</v>
      </c>
      <c r="F13" s="109" t="s">
        <v>165</v>
      </c>
      <c r="G13" s="108" t="s">
        <v>126</v>
      </c>
      <c r="H13" s="110" t="s">
        <v>126</v>
      </c>
      <c r="I13" s="108" t="s">
        <v>126</v>
      </c>
      <c r="J13" s="111" t="s">
        <v>126</v>
      </c>
    </row>
    <row r="14" spans="2:10" x14ac:dyDescent="0.3">
      <c r="B14" s="296" t="s">
        <v>168</v>
      </c>
      <c r="C14" s="112">
        <f>(C11+C12++C13)/3</f>
        <v>1</v>
      </c>
      <c r="D14" s="49">
        <f>C14</f>
        <v>1</v>
      </c>
      <c r="E14" s="112">
        <f>(E11+E12++E13)/3</f>
        <v>1</v>
      </c>
      <c r="F14" s="49">
        <f>E14</f>
        <v>1</v>
      </c>
      <c r="G14" s="112">
        <v>1</v>
      </c>
      <c r="H14" s="49">
        <f>G14</f>
        <v>1</v>
      </c>
      <c r="I14" s="112">
        <v>1</v>
      </c>
      <c r="J14" s="49">
        <f>I14</f>
        <v>1</v>
      </c>
    </row>
    <row r="15" spans="2:10" ht="48" customHeight="1" thickBot="1" x14ac:dyDescent="0.35">
      <c r="B15" s="297"/>
      <c r="C15" s="113"/>
      <c r="D15" s="50" t="str">
        <f>IF(D14&lt;=0.33,"MALO",IF(D14&lt;=0.67,"REGULAR","BUENO"))</f>
        <v>BUENO</v>
      </c>
      <c r="E15" s="113"/>
      <c r="F15" s="50" t="str">
        <f>IF(F14&lt;=0.33,"MALO",IF(F14&lt;=0.67,"REGULAR","BUENO"))</f>
        <v>BUENO</v>
      </c>
      <c r="G15" s="113"/>
      <c r="H15" s="50" t="str">
        <f>IF(H14&lt;=0.33,"MALO",IF(H14&lt;=0.67,"REGULAR","BUENO"))</f>
        <v>BUENO</v>
      </c>
      <c r="I15" s="113"/>
      <c r="J15" s="50" t="str">
        <f>IF(J14&lt;=0.33,"MALO",IF(J14&lt;=0.67,"REGULAR","BUENO"))</f>
        <v>BUENO</v>
      </c>
    </row>
    <row r="16" spans="2:10" ht="15" thickBot="1" x14ac:dyDescent="0.35">
      <c r="B16" s="114" t="s">
        <v>169</v>
      </c>
      <c r="C16" s="115"/>
      <c r="D16" s="115"/>
      <c r="E16" s="115"/>
      <c r="F16" s="115"/>
      <c r="G16" s="115"/>
      <c r="H16" s="115"/>
      <c r="I16" s="115"/>
      <c r="J16" s="116"/>
    </row>
    <row r="17" spans="2:10" ht="43.2" customHeight="1" x14ac:dyDescent="0.3">
      <c r="B17" s="101" t="s">
        <v>170</v>
      </c>
      <c r="C17" s="102">
        <v>1</v>
      </c>
      <c r="D17" s="103" t="s">
        <v>171</v>
      </c>
      <c r="E17" s="102">
        <v>1</v>
      </c>
      <c r="F17" s="103" t="s">
        <v>171</v>
      </c>
      <c r="G17" s="102" t="s">
        <v>126</v>
      </c>
      <c r="H17" s="102" t="s">
        <v>126</v>
      </c>
      <c r="I17" s="102" t="s">
        <v>126</v>
      </c>
      <c r="J17" s="104" t="s">
        <v>126</v>
      </c>
    </row>
    <row r="18" spans="2:10" ht="43.2" x14ac:dyDescent="0.3">
      <c r="B18" s="105" t="s">
        <v>172</v>
      </c>
      <c r="C18" s="46">
        <v>0</v>
      </c>
      <c r="D18" s="117" t="s">
        <v>244</v>
      </c>
      <c r="E18" s="46">
        <v>0</v>
      </c>
      <c r="F18" s="117" t="s">
        <v>173</v>
      </c>
      <c r="G18" s="46" t="s">
        <v>126</v>
      </c>
      <c r="H18" s="46" t="s">
        <v>126</v>
      </c>
      <c r="I18" s="46" t="s">
        <v>126</v>
      </c>
      <c r="J18" s="106" t="s">
        <v>126</v>
      </c>
    </row>
    <row r="19" spans="2:10" ht="53.4" thickBot="1" x14ac:dyDescent="0.35">
      <c r="B19" s="107" t="s">
        <v>174</v>
      </c>
      <c r="C19" s="108">
        <v>1</v>
      </c>
      <c r="D19" s="118" t="s">
        <v>175</v>
      </c>
      <c r="E19" s="108">
        <v>1</v>
      </c>
      <c r="F19" s="118" t="s">
        <v>175</v>
      </c>
      <c r="G19" s="108" t="s">
        <v>126</v>
      </c>
      <c r="H19" s="110" t="s">
        <v>126</v>
      </c>
      <c r="I19" s="108" t="s">
        <v>126</v>
      </c>
      <c r="J19" s="111" t="s">
        <v>126</v>
      </c>
    </row>
    <row r="20" spans="2:10" x14ac:dyDescent="0.3">
      <c r="B20" s="296" t="s">
        <v>176</v>
      </c>
      <c r="C20" s="119">
        <f>(C17+C18++C19)/3</f>
        <v>0.66666666666666663</v>
      </c>
      <c r="D20" s="49">
        <f>C20</f>
        <v>0.66666666666666663</v>
      </c>
      <c r="E20" s="119">
        <f>(E17+E18++E19)/3</f>
        <v>0.66666666666666663</v>
      </c>
      <c r="F20" s="49">
        <f>E20</f>
        <v>0.66666666666666663</v>
      </c>
      <c r="G20" s="112">
        <v>1</v>
      </c>
      <c r="H20" s="49">
        <f>G20</f>
        <v>1</v>
      </c>
      <c r="I20" s="112">
        <v>1</v>
      </c>
      <c r="J20" s="49">
        <f>I20</f>
        <v>1</v>
      </c>
    </row>
    <row r="21" spans="2:10" ht="31.8" customHeight="1" thickBot="1" x14ac:dyDescent="0.35">
      <c r="B21" s="297"/>
      <c r="C21" s="113"/>
      <c r="D21" s="50" t="str">
        <f>IF(D20&lt;=0.33,"MALO",IF(D20&lt;=0.67,"REGULAR","BUENO"))</f>
        <v>REGULAR</v>
      </c>
      <c r="E21" s="113"/>
      <c r="F21" s="50" t="str">
        <f>IF(F20&lt;=0.33,"MALO",IF(F20&lt;=0.67,"REGULAR","BUENO"))</f>
        <v>REGULAR</v>
      </c>
      <c r="G21" s="113"/>
      <c r="H21" s="50" t="str">
        <f>IF(H20&lt;=0.33,"MALO",IF(H20&lt;=0.67,"REGULAR","BUENO"))</f>
        <v>BUENO</v>
      </c>
      <c r="I21" s="113"/>
      <c r="J21" s="50" t="str">
        <f>IF(J20&lt;=0.33,"MALO",IF(J20&lt;=0.67,"REGULAR","BUENO"))</f>
        <v>BUENO</v>
      </c>
    </row>
    <row r="22" spans="2:10" ht="15" thickBot="1" x14ac:dyDescent="0.35">
      <c r="B22" s="114" t="s">
        <v>177</v>
      </c>
      <c r="C22" s="115"/>
      <c r="D22" s="115"/>
      <c r="E22" s="115"/>
      <c r="F22" s="115"/>
      <c r="G22" s="115"/>
      <c r="H22" s="115"/>
      <c r="I22" s="115"/>
      <c r="J22" s="116"/>
    </row>
    <row r="23" spans="2:10" ht="39.6" x14ac:dyDescent="0.3">
      <c r="B23" s="101" t="s">
        <v>178</v>
      </c>
      <c r="C23" s="102">
        <v>0</v>
      </c>
      <c r="D23" s="162" t="s">
        <v>245</v>
      </c>
      <c r="E23" s="102">
        <v>0</v>
      </c>
      <c r="F23" s="162" t="s">
        <v>245</v>
      </c>
      <c r="G23" s="102">
        <v>0</v>
      </c>
      <c r="H23" s="162" t="s">
        <v>245</v>
      </c>
      <c r="I23" s="102">
        <v>0</v>
      </c>
      <c r="J23" s="162" t="s">
        <v>245</v>
      </c>
    </row>
    <row r="24" spans="2:10" ht="39.6" x14ac:dyDescent="0.3">
      <c r="B24" s="105" t="s">
        <v>180</v>
      </c>
      <c r="C24" s="46">
        <v>0</v>
      </c>
      <c r="D24" s="47" t="s">
        <v>179</v>
      </c>
      <c r="E24" s="46">
        <v>0</v>
      </c>
      <c r="F24" s="47" t="s">
        <v>179</v>
      </c>
      <c r="G24" s="46" t="s">
        <v>126</v>
      </c>
      <c r="H24" s="47" t="s">
        <v>126</v>
      </c>
      <c r="I24" s="46" t="s">
        <v>126</v>
      </c>
      <c r="J24" s="120" t="s">
        <v>126</v>
      </c>
    </row>
    <row r="25" spans="2:10" ht="78" customHeight="1" x14ac:dyDescent="0.3">
      <c r="B25" s="105" t="s">
        <v>181</v>
      </c>
      <c r="C25" s="46">
        <v>1</v>
      </c>
      <c r="D25" s="47" t="s">
        <v>179</v>
      </c>
      <c r="E25" s="46">
        <v>1</v>
      </c>
      <c r="F25" s="47" t="s">
        <v>179</v>
      </c>
      <c r="G25" s="46">
        <v>1</v>
      </c>
      <c r="H25" s="47" t="s">
        <v>126</v>
      </c>
      <c r="I25" s="46" t="s">
        <v>126</v>
      </c>
      <c r="J25" s="120" t="s">
        <v>126</v>
      </c>
    </row>
    <row r="26" spans="2:10" ht="64.8" customHeight="1" thickBot="1" x14ac:dyDescent="0.35">
      <c r="B26" s="107" t="s">
        <v>182</v>
      </c>
      <c r="C26" s="108">
        <v>0</v>
      </c>
      <c r="D26" s="121" t="s">
        <v>179</v>
      </c>
      <c r="E26" s="108">
        <v>0</v>
      </c>
      <c r="F26" s="121" t="s">
        <v>179</v>
      </c>
      <c r="G26" s="108">
        <v>0</v>
      </c>
      <c r="H26" s="121" t="s">
        <v>126</v>
      </c>
      <c r="I26" s="108" t="s">
        <v>126</v>
      </c>
      <c r="J26" s="122" t="s">
        <v>126</v>
      </c>
    </row>
    <row r="27" spans="2:10" x14ac:dyDescent="0.3">
      <c r="B27" s="296" t="s">
        <v>183</v>
      </c>
      <c r="C27" s="119">
        <f>(C23+C24+C25++C26)/4</f>
        <v>0.25</v>
      </c>
      <c r="D27" s="49">
        <f>C27</f>
        <v>0.25</v>
      </c>
      <c r="E27" s="119">
        <f>(E23+E24+E25++E26)/4</f>
        <v>0.25</v>
      </c>
      <c r="F27" s="49">
        <f>E27</f>
        <v>0.25</v>
      </c>
      <c r="G27" s="199">
        <f>(G23+G25+G26)/3</f>
        <v>0.33333333333333331</v>
      </c>
      <c r="H27" s="49">
        <f>G27</f>
        <v>0.33333333333333331</v>
      </c>
      <c r="I27" s="199">
        <v>0</v>
      </c>
      <c r="J27" s="49">
        <f>I27</f>
        <v>0</v>
      </c>
    </row>
    <row r="28" spans="2:10" ht="37.799999999999997" customHeight="1" thickBot="1" x14ac:dyDescent="0.35">
      <c r="B28" s="298"/>
      <c r="C28" s="123"/>
      <c r="D28" s="50" t="str">
        <f>IF(D27&lt;=0.33,"MALO",IF(D27&lt;=0.67,"REGULAR","BUENO"))</f>
        <v>MALO</v>
      </c>
      <c r="E28" s="123"/>
      <c r="F28" s="50" t="str">
        <f>IF(F27&lt;=0.33,"MALO",IF(F27&lt;=0.67,"REGULAR","BUENO"))</f>
        <v>MALO</v>
      </c>
      <c r="G28" s="113"/>
      <c r="H28" s="50" t="str">
        <f>IF(H27&lt;=0.33,"MALO",IF(H27&lt;=0.67,"REGULAR","BUENO"))</f>
        <v>REGULAR</v>
      </c>
      <c r="I28" s="113"/>
      <c r="J28" s="50" t="str">
        <f>IF(J27&lt;=0.33,"MALO",IF(J27&lt;=0.67,"REGULAR","BUENO"))</f>
        <v>MALO</v>
      </c>
    </row>
    <row r="29" spans="2:10" ht="20.399999999999999" x14ac:dyDescent="0.3">
      <c r="B29" s="299" t="s">
        <v>184</v>
      </c>
      <c r="C29" s="68">
        <f>C14+C20+C27</f>
        <v>1.9166666666666665</v>
      </c>
      <c r="D29" s="95">
        <f>C29</f>
        <v>1.9166666666666665</v>
      </c>
      <c r="E29" s="68">
        <f>E14+E20+E27</f>
        <v>1.9166666666666665</v>
      </c>
      <c r="F29" s="124">
        <f>E29</f>
        <v>1.9166666666666665</v>
      </c>
      <c r="G29" s="68">
        <f>G14+G20+G27</f>
        <v>2.3333333333333335</v>
      </c>
      <c r="H29" s="124">
        <f>G29</f>
        <v>2.3333333333333335</v>
      </c>
      <c r="I29" s="68">
        <f>I14+I20+I27</f>
        <v>2</v>
      </c>
      <c r="J29" s="124">
        <f>I29</f>
        <v>2</v>
      </c>
    </row>
    <row r="30" spans="2:10" ht="30" customHeight="1" thickBot="1" x14ac:dyDescent="0.35">
      <c r="B30" s="300"/>
      <c r="C30" s="125"/>
      <c r="D30" s="202" t="str">
        <f>IF(D29&lt;=1.09,"ALTA",IF(D29&lt;=2.09,"MEDIA","BAJA"))</f>
        <v>MEDIA</v>
      </c>
      <c r="E30" s="203"/>
      <c r="F30" s="202" t="str">
        <f>IF(F29&lt;=1.09,"ALTA",IF(F29&lt;=2.09,"MEDIA","BAJA"))</f>
        <v>MEDIA</v>
      </c>
      <c r="G30" s="125"/>
      <c r="H30" s="202" t="str">
        <f>IF(H29&lt;=1.09,"ALTA",IF(H29&lt;=2.09,"MEDIA","BAJA"))</f>
        <v>BAJA</v>
      </c>
      <c r="I30" s="125"/>
      <c r="J30" s="202" t="str">
        <f>IF(J29&lt;=1.09,"ALTA",IF(J29&lt;=2.09,"MEDIA","BAJA"))</f>
        <v>MEDIA</v>
      </c>
    </row>
  </sheetData>
  <mergeCells count="10">
    <mergeCell ref="B14:B15"/>
    <mergeCell ref="B20:B21"/>
    <mergeCell ref="B27:B28"/>
    <mergeCell ref="B29:B30"/>
    <mergeCell ref="B7:J7"/>
    <mergeCell ref="B8:B9"/>
    <mergeCell ref="C8:D8"/>
    <mergeCell ref="E8:F8"/>
    <mergeCell ref="G8:H8"/>
    <mergeCell ref="I8:J8"/>
  </mergeCells>
  <conditionalFormatting sqref="C14">
    <cfRule type="cellIs" dxfId="47" priority="51" stopIfTrue="1" operator="between">
      <formula>0</formula>
      <formula>0.33</formula>
    </cfRule>
    <cfRule type="cellIs" dxfId="46" priority="49" stopIfTrue="1" operator="between">
      <formula>0.68</formula>
      <formula>1</formula>
    </cfRule>
    <cfRule type="cellIs" dxfId="45" priority="50" stopIfTrue="1" operator="between">
      <formula>0.34</formula>
      <formula>0.67</formula>
    </cfRule>
  </conditionalFormatting>
  <conditionalFormatting sqref="C20">
    <cfRule type="cellIs" dxfId="44" priority="44" stopIfTrue="1" operator="between">
      <formula>0.34</formula>
      <formula>0.67</formula>
    </cfRule>
    <cfRule type="cellIs" dxfId="43" priority="43" stopIfTrue="1" operator="between">
      <formula>0.68</formula>
      <formula>1</formula>
    </cfRule>
    <cfRule type="cellIs" dxfId="42" priority="45" stopIfTrue="1" operator="between">
      <formula>0</formula>
      <formula>0.33</formula>
    </cfRule>
  </conditionalFormatting>
  <conditionalFormatting sqref="C27">
    <cfRule type="cellIs" dxfId="41" priority="42" stopIfTrue="1" operator="between">
      <formula>0</formula>
      <formula>0.33</formula>
    </cfRule>
    <cfRule type="cellIs" dxfId="40" priority="41" stopIfTrue="1" operator="between">
      <formula>0.34</formula>
      <formula>0.67</formula>
    </cfRule>
    <cfRule type="cellIs" dxfId="39" priority="40" stopIfTrue="1" operator="between">
      <formula>0.68</formula>
      <formula>1</formula>
    </cfRule>
  </conditionalFormatting>
  <conditionalFormatting sqref="C29">
    <cfRule type="cellIs" dxfId="38" priority="10" stopIfTrue="1" operator="between">
      <formula>2.1</formula>
      <formula>3</formula>
    </cfRule>
    <cfRule type="cellIs" dxfId="37" priority="11" stopIfTrue="1" operator="between">
      <formula>1.1</formula>
      <formula>2.09</formula>
    </cfRule>
    <cfRule type="cellIs" dxfId="36" priority="12" stopIfTrue="1" operator="between">
      <formula>0</formula>
      <formula>1.09</formula>
    </cfRule>
  </conditionalFormatting>
  <conditionalFormatting sqref="E14">
    <cfRule type="cellIs" dxfId="35" priority="46" stopIfTrue="1" operator="between">
      <formula>0.68</formula>
      <formula>1</formula>
    </cfRule>
    <cfRule type="cellIs" dxfId="34" priority="47" stopIfTrue="1" operator="between">
      <formula>0.34</formula>
      <formula>0.67</formula>
    </cfRule>
    <cfRule type="cellIs" dxfId="33" priority="48" stopIfTrue="1" operator="between">
      <formula>0</formula>
      <formula>0.33</formula>
    </cfRule>
  </conditionalFormatting>
  <conditionalFormatting sqref="E20">
    <cfRule type="cellIs" dxfId="32" priority="30" stopIfTrue="1" operator="between">
      <formula>0</formula>
      <formula>0.33</formula>
    </cfRule>
    <cfRule type="cellIs" dxfId="31" priority="29" stopIfTrue="1" operator="between">
      <formula>0.34</formula>
      <formula>0.67</formula>
    </cfRule>
    <cfRule type="cellIs" dxfId="30" priority="28" stopIfTrue="1" operator="between">
      <formula>0.68</formula>
      <formula>1</formula>
    </cfRule>
  </conditionalFormatting>
  <conditionalFormatting sqref="E27">
    <cfRule type="cellIs" dxfId="29" priority="39" stopIfTrue="1" operator="between">
      <formula>0</formula>
      <formula>0.33</formula>
    </cfRule>
    <cfRule type="cellIs" dxfId="28" priority="38" stopIfTrue="1" operator="between">
      <formula>0.34</formula>
      <formula>0.67</formula>
    </cfRule>
    <cfRule type="cellIs" dxfId="27" priority="37" stopIfTrue="1" operator="between">
      <formula>0.68</formula>
      <formula>1</formula>
    </cfRule>
  </conditionalFormatting>
  <conditionalFormatting sqref="E29">
    <cfRule type="cellIs" dxfId="26" priority="7" stopIfTrue="1" operator="between">
      <formula>2.1</formula>
      <formula>3</formula>
    </cfRule>
    <cfRule type="cellIs" dxfId="25" priority="8" stopIfTrue="1" operator="between">
      <formula>1.1</formula>
      <formula>2.09</formula>
    </cfRule>
    <cfRule type="cellIs" dxfId="24" priority="9" stopIfTrue="1" operator="between">
      <formula>0</formula>
      <formula>1.09</formula>
    </cfRule>
  </conditionalFormatting>
  <conditionalFormatting sqref="G14 I14">
    <cfRule type="cellIs" dxfId="23" priority="25" stopIfTrue="1" operator="between">
      <formula>0.68</formula>
      <formula>1</formula>
    </cfRule>
    <cfRule type="cellIs" dxfId="22" priority="26" stopIfTrue="1" operator="between">
      <formula>0.34</formula>
      <formula>0.67</formula>
    </cfRule>
    <cfRule type="cellIs" dxfId="21" priority="27" stopIfTrue="1" operator="between">
      <formula>0</formula>
      <formula>0.33</formula>
    </cfRule>
  </conditionalFormatting>
  <conditionalFormatting sqref="G20 I20">
    <cfRule type="cellIs" dxfId="20" priority="24" stopIfTrue="1" operator="between">
      <formula>0</formula>
      <formula>0.33</formula>
    </cfRule>
    <cfRule type="cellIs" dxfId="19" priority="23" stopIfTrue="1" operator="between">
      <formula>0.34</formula>
      <formula>0.67</formula>
    </cfRule>
    <cfRule type="cellIs" dxfId="18" priority="22" stopIfTrue="1" operator="between">
      <formula>0.68</formula>
      <formula>1</formula>
    </cfRule>
  </conditionalFormatting>
  <conditionalFormatting sqref="G27 I27">
    <cfRule type="cellIs" dxfId="17" priority="21" stopIfTrue="1" operator="between">
      <formula>0</formula>
      <formula>0.33</formula>
    </cfRule>
    <cfRule type="cellIs" dxfId="16" priority="20" stopIfTrue="1" operator="between">
      <formula>0.34</formula>
      <formula>0.67</formula>
    </cfRule>
    <cfRule type="cellIs" dxfId="15" priority="19" stopIfTrue="1" operator="between">
      <formula>0.68</formula>
      <formula>1</formula>
    </cfRule>
  </conditionalFormatting>
  <conditionalFormatting sqref="G29">
    <cfRule type="cellIs" dxfId="14" priority="6" stopIfTrue="1" operator="between">
      <formula>0</formula>
      <formula>1.09</formula>
    </cfRule>
    <cfRule type="cellIs" dxfId="13" priority="5" stopIfTrue="1" operator="between">
      <formula>1.1</formula>
      <formula>2.09</formula>
    </cfRule>
    <cfRule type="cellIs" dxfId="12" priority="4" stopIfTrue="1" operator="between">
      <formula>2.1</formula>
      <formula>3</formula>
    </cfRule>
  </conditionalFormatting>
  <conditionalFormatting sqref="I29">
    <cfRule type="cellIs" dxfId="11" priority="3" stopIfTrue="1" operator="between">
      <formula>0</formula>
      <formula>1.09</formula>
    </cfRule>
    <cfRule type="cellIs" dxfId="10" priority="2" stopIfTrue="1" operator="between">
      <formula>1.1</formula>
      <formula>2.09</formula>
    </cfRule>
    <cfRule type="cellIs" dxfId="9" priority="1" stopIfTrue="1" operator="between">
      <formula>2.1</formula>
      <formula>3</formula>
    </cfRule>
  </conditionalFormatting>
  <hyperlinks>
    <hyperlink ref="I4" location="'Análisis del riesgo'!A1" display="VOLVER AL INDICE" xr:uid="{5F191563-0DB6-4CFA-8EE0-47A73C33BFD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83C87-5071-4B7B-9B27-F7F134925679}">
  <dimension ref="A2:N71"/>
  <sheetViews>
    <sheetView zoomScale="90" zoomScaleNormal="90" workbookViewId="0"/>
  </sheetViews>
  <sheetFormatPr defaultRowHeight="14.4" x14ac:dyDescent="0.3"/>
  <cols>
    <col min="1" max="1" width="8.88671875" style="1"/>
    <col min="2" max="2" width="36.33203125" style="1" customWidth="1"/>
    <col min="3" max="3" width="80.5546875" style="1" customWidth="1"/>
    <col min="4" max="4" width="61.88671875" style="1" customWidth="1"/>
    <col min="5" max="5" width="31.5546875" style="1" customWidth="1"/>
    <col min="6" max="6" width="59.6640625" style="1" customWidth="1"/>
    <col min="7" max="7" width="58.44140625" style="1" customWidth="1"/>
    <col min="8" max="8" width="38.6640625" style="1" customWidth="1"/>
    <col min="9" max="9" width="36.33203125" style="1" customWidth="1"/>
    <col min="10" max="10" width="24.21875" style="1" customWidth="1"/>
    <col min="11" max="11" width="35.109375" style="1" customWidth="1"/>
    <col min="12" max="12" width="8.88671875" style="1"/>
    <col min="13" max="13" width="51.109375" style="1" customWidth="1"/>
    <col min="14" max="16384" width="8.88671875" style="1"/>
  </cols>
  <sheetData>
    <row r="2" spans="1:14" x14ac:dyDescent="0.3">
      <c r="A2" s="126"/>
      <c r="B2" s="126"/>
      <c r="C2" s="126"/>
      <c r="D2" s="126"/>
      <c r="E2" s="126"/>
      <c r="F2" s="126"/>
      <c r="G2" s="126"/>
      <c r="H2" s="126"/>
      <c r="I2" s="126"/>
      <c r="J2" s="126"/>
      <c r="K2" s="126"/>
      <c r="L2" s="126"/>
      <c r="M2" s="126"/>
      <c r="N2" s="126"/>
    </row>
    <row r="3" spans="1:14" x14ac:dyDescent="0.3">
      <c r="A3" s="126"/>
      <c r="B3" s="126"/>
      <c r="C3" s="126"/>
      <c r="D3" s="126"/>
      <c r="E3" s="126"/>
      <c r="F3" s="126"/>
      <c r="G3" s="126"/>
      <c r="H3" s="126"/>
      <c r="I3" s="126"/>
      <c r="J3" s="126"/>
      <c r="K3" s="126"/>
      <c r="L3" s="126"/>
      <c r="M3" s="126"/>
      <c r="N3" s="126"/>
    </row>
    <row r="4" spans="1:14" x14ac:dyDescent="0.3">
      <c r="A4" s="126"/>
      <c r="B4" s="126"/>
      <c r="C4" s="126"/>
      <c r="D4" s="7" t="s">
        <v>15</v>
      </c>
      <c r="E4" s="126"/>
      <c r="F4" s="126"/>
      <c r="G4" s="126"/>
      <c r="H4" s="126"/>
      <c r="I4" s="126"/>
      <c r="J4" s="126"/>
      <c r="K4" s="126"/>
      <c r="L4" s="126"/>
      <c r="M4" s="126"/>
      <c r="N4" s="126"/>
    </row>
    <row r="5" spans="1:14" x14ac:dyDescent="0.3">
      <c r="A5" s="126"/>
      <c r="B5" s="126"/>
      <c r="C5" s="126"/>
      <c r="D5" s="126"/>
      <c r="E5" s="126"/>
      <c r="F5" s="126"/>
      <c r="G5" s="126"/>
      <c r="H5" s="126"/>
      <c r="I5" s="126"/>
      <c r="J5" s="126"/>
      <c r="K5" s="126"/>
      <c r="L5" s="126"/>
      <c r="M5" s="126"/>
      <c r="N5" s="126"/>
    </row>
    <row r="6" spans="1:14" ht="32.4" customHeight="1" thickBot="1" x14ac:dyDescent="0.35">
      <c r="A6" s="126"/>
      <c r="B6" s="126"/>
      <c r="C6" s="126"/>
      <c r="D6" s="126"/>
      <c r="E6" s="126"/>
      <c r="F6" s="126"/>
      <c r="G6" s="126"/>
      <c r="H6" s="126"/>
      <c r="I6" s="126"/>
      <c r="J6" s="126"/>
      <c r="K6" s="126"/>
      <c r="L6" s="126"/>
      <c r="M6" s="126"/>
      <c r="N6" s="126"/>
    </row>
    <row r="7" spans="1:14" ht="24" thickTop="1" thickBot="1" x14ac:dyDescent="0.35">
      <c r="A7" s="126"/>
      <c r="B7" s="306" t="s">
        <v>185</v>
      </c>
      <c r="C7" s="307"/>
      <c r="D7" s="308"/>
      <c r="E7" s="126"/>
      <c r="F7" s="126"/>
      <c r="G7" s="126"/>
      <c r="H7" s="126"/>
      <c r="I7" s="126"/>
      <c r="J7" s="126"/>
      <c r="K7" s="126"/>
      <c r="L7" s="126"/>
      <c r="M7" s="126"/>
      <c r="N7" s="126"/>
    </row>
    <row r="8" spans="1:14" ht="15" thickTop="1" x14ac:dyDescent="0.3">
      <c r="A8" s="126"/>
      <c r="B8" s="126"/>
      <c r="C8" s="126"/>
      <c r="D8" s="126"/>
      <c r="E8" s="126"/>
      <c r="F8" s="126"/>
      <c r="G8" s="126"/>
      <c r="H8" s="126"/>
      <c r="I8" s="126"/>
      <c r="J8" s="126"/>
      <c r="K8" s="126"/>
      <c r="L8" s="126"/>
      <c r="M8" s="126"/>
      <c r="N8" s="126"/>
    </row>
    <row r="9" spans="1:14" x14ac:dyDescent="0.3">
      <c r="A9" s="126"/>
      <c r="B9" s="309" t="s">
        <v>186</v>
      </c>
      <c r="C9" s="309"/>
      <c r="D9" s="309"/>
      <c r="E9" s="126"/>
      <c r="F9" s="126"/>
      <c r="G9" s="126"/>
      <c r="H9" s="126"/>
      <c r="I9" s="126"/>
      <c r="J9" s="126"/>
      <c r="K9" s="126"/>
      <c r="L9" s="126"/>
      <c r="M9" s="126"/>
      <c r="N9" s="126"/>
    </row>
    <row r="10" spans="1:14" x14ac:dyDescent="0.3">
      <c r="A10" s="126"/>
      <c r="B10" s="126"/>
      <c r="C10" s="126"/>
      <c r="D10" s="126"/>
      <c r="E10" s="126"/>
      <c r="F10" s="126"/>
      <c r="G10" s="126"/>
      <c r="H10" s="126"/>
      <c r="I10" s="126"/>
      <c r="J10" s="126"/>
      <c r="K10" s="126"/>
      <c r="L10" s="126"/>
      <c r="M10" s="126"/>
      <c r="N10" s="126"/>
    </row>
    <row r="11" spans="1:14" x14ac:dyDescent="0.3">
      <c r="A11" s="126"/>
      <c r="B11" s="126"/>
      <c r="C11" s="126"/>
      <c r="D11" s="126"/>
      <c r="E11" s="126"/>
      <c r="F11" s="126"/>
      <c r="G11" s="126"/>
      <c r="H11" s="126"/>
      <c r="I11" s="126"/>
      <c r="J11" s="126"/>
      <c r="K11" s="126"/>
      <c r="L11" s="126"/>
      <c r="M11" s="126"/>
      <c r="N11" s="126"/>
    </row>
    <row r="12" spans="1:14" x14ac:dyDescent="0.3">
      <c r="A12" s="126"/>
      <c r="B12" s="126"/>
      <c r="C12" s="126"/>
      <c r="D12" s="126"/>
      <c r="E12" s="126"/>
      <c r="F12" s="126"/>
      <c r="G12" s="126"/>
      <c r="H12" s="126"/>
      <c r="I12" s="126"/>
      <c r="J12" s="126"/>
      <c r="K12" s="126"/>
      <c r="L12" s="126"/>
      <c r="M12" s="126"/>
      <c r="N12" s="126"/>
    </row>
    <row r="13" spans="1:14" x14ac:dyDescent="0.3">
      <c r="A13" s="126"/>
      <c r="B13" s="126"/>
      <c r="C13" s="126"/>
      <c r="D13" s="126"/>
      <c r="E13" s="126"/>
      <c r="F13" s="126"/>
      <c r="G13" s="126"/>
      <c r="H13" s="126"/>
      <c r="I13" s="126"/>
      <c r="J13" s="126"/>
      <c r="K13" s="126"/>
      <c r="L13" s="126"/>
      <c r="M13" s="126"/>
      <c r="N13" s="126"/>
    </row>
    <row r="14" spans="1:14" x14ac:dyDescent="0.3">
      <c r="A14" s="126"/>
      <c r="B14" s="126"/>
      <c r="C14" s="126"/>
      <c r="D14" s="126"/>
      <c r="E14" s="126"/>
      <c r="F14" s="126"/>
      <c r="G14" s="126"/>
      <c r="H14" s="126"/>
      <c r="I14" s="126"/>
      <c r="J14" s="126"/>
      <c r="K14" s="126"/>
      <c r="L14" s="126"/>
      <c r="M14" s="126"/>
      <c r="N14" s="126"/>
    </row>
    <row r="15" spans="1:14" x14ac:dyDescent="0.3">
      <c r="A15" s="126"/>
      <c r="B15" s="126"/>
      <c r="C15" s="126"/>
      <c r="D15" s="126"/>
      <c r="E15" s="126"/>
      <c r="F15" s="126"/>
      <c r="G15" s="126"/>
      <c r="H15" s="126"/>
      <c r="I15" s="126"/>
      <c r="J15" s="126"/>
      <c r="K15" s="126"/>
      <c r="L15" s="126"/>
      <c r="M15" s="126"/>
      <c r="N15" s="126"/>
    </row>
    <row r="16" spans="1:14" x14ac:dyDescent="0.3">
      <c r="A16" s="126"/>
      <c r="B16" s="126"/>
      <c r="C16" s="126"/>
      <c r="D16" s="126"/>
      <c r="E16" s="126"/>
      <c r="F16" s="126"/>
      <c r="G16" s="126"/>
      <c r="H16" s="126"/>
      <c r="I16" s="126"/>
      <c r="J16" s="126"/>
      <c r="K16" s="126"/>
      <c r="L16" s="126"/>
      <c r="M16" s="126"/>
      <c r="N16" s="126"/>
    </row>
    <row r="17" spans="1:14" x14ac:dyDescent="0.3">
      <c r="A17" s="126"/>
      <c r="B17" s="126"/>
      <c r="C17" s="126"/>
      <c r="D17" s="126"/>
      <c r="E17" s="126"/>
      <c r="F17" s="126"/>
      <c r="G17" s="126"/>
      <c r="H17" s="126"/>
      <c r="I17" s="126"/>
      <c r="J17" s="126"/>
      <c r="K17" s="126"/>
      <c r="L17" s="126"/>
      <c r="M17" s="126"/>
      <c r="N17" s="126"/>
    </row>
    <row r="18" spans="1:14" x14ac:dyDescent="0.3">
      <c r="A18" s="126"/>
      <c r="B18" s="126"/>
      <c r="C18" s="126"/>
      <c r="D18" s="126"/>
      <c r="E18" s="126"/>
      <c r="F18" s="126"/>
      <c r="G18" s="126"/>
      <c r="H18" s="126"/>
      <c r="I18" s="126"/>
      <c r="J18" s="126"/>
      <c r="K18" s="126"/>
      <c r="L18" s="126"/>
      <c r="M18" s="126"/>
      <c r="N18" s="126"/>
    </row>
    <row r="19" spans="1:14" x14ac:dyDescent="0.3">
      <c r="A19" s="126"/>
      <c r="B19" s="126"/>
      <c r="C19" s="126"/>
      <c r="D19" s="126"/>
      <c r="E19" s="126"/>
      <c r="F19" s="126"/>
      <c r="G19" s="126"/>
      <c r="H19" s="126"/>
      <c r="I19" s="126"/>
      <c r="J19" s="126"/>
      <c r="K19" s="126"/>
      <c r="L19" s="126"/>
      <c r="M19" s="126"/>
      <c r="N19" s="126"/>
    </row>
    <row r="20" spans="1:14" x14ac:dyDescent="0.3">
      <c r="A20" s="126"/>
      <c r="B20" s="126"/>
      <c r="C20" s="126"/>
      <c r="D20" s="126"/>
      <c r="E20" s="126"/>
      <c r="F20" s="126"/>
      <c r="G20" s="126"/>
      <c r="H20" s="126"/>
      <c r="I20" s="126"/>
      <c r="J20" s="126"/>
      <c r="K20" s="126"/>
      <c r="L20" s="126"/>
      <c r="M20" s="126"/>
      <c r="N20" s="126"/>
    </row>
    <row r="21" spans="1:14" x14ac:dyDescent="0.3">
      <c r="A21" s="126"/>
      <c r="B21" s="126"/>
      <c r="C21" s="126"/>
      <c r="D21" s="126"/>
      <c r="E21" s="126"/>
      <c r="F21" s="126"/>
      <c r="G21" s="126"/>
      <c r="H21" s="126"/>
      <c r="I21" s="126"/>
      <c r="J21" s="126"/>
      <c r="K21" s="126"/>
      <c r="L21" s="126"/>
      <c r="M21" s="126"/>
      <c r="N21" s="126"/>
    </row>
    <row r="22" spans="1:14" x14ac:dyDescent="0.3">
      <c r="A22" s="126"/>
      <c r="B22" s="126"/>
      <c r="C22" s="126"/>
      <c r="D22" s="126"/>
      <c r="E22" s="126"/>
      <c r="F22" s="126"/>
      <c r="G22" s="126"/>
      <c r="H22" s="126"/>
      <c r="I22" s="126"/>
      <c r="J22" s="126"/>
      <c r="K22" s="126"/>
      <c r="L22" s="126"/>
      <c r="M22" s="126"/>
      <c r="N22" s="126"/>
    </row>
    <row r="23" spans="1:14" x14ac:dyDescent="0.3">
      <c r="A23" s="126"/>
      <c r="B23" s="126"/>
      <c r="C23" s="126"/>
      <c r="D23" s="126"/>
      <c r="E23" s="126"/>
      <c r="F23" s="126"/>
      <c r="G23" s="126"/>
      <c r="H23" s="126"/>
      <c r="I23" s="126"/>
      <c r="J23" s="126"/>
      <c r="K23" s="126"/>
      <c r="L23" s="126"/>
      <c r="M23" s="126"/>
      <c r="N23" s="126"/>
    </row>
    <row r="24" spans="1:14" ht="15" thickBot="1" x14ac:dyDescent="0.35">
      <c r="A24" s="126"/>
      <c r="B24" s="126"/>
      <c r="C24" s="126"/>
      <c r="D24" s="126"/>
      <c r="E24" s="126"/>
      <c r="F24" s="126"/>
      <c r="G24" s="126"/>
      <c r="H24" s="126"/>
      <c r="I24" s="126"/>
      <c r="J24" s="126"/>
      <c r="K24" s="126"/>
      <c r="L24" s="126"/>
      <c r="M24" s="126"/>
      <c r="N24" s="126"/>
    </row>
    <row r="25" spans="1:14" ht="24" thickTop="1" thickBot="1" x14ac:dyDescent="0.35">
      <c r="A25" s="126"/>
      <c r="B25" s="310" t="s">
        <v>187</v>
      </c>
      <c r="C25" s="311"/>
      <c r="D25" s="312"/>
      <c r="E25" s="126"/>
      <c r="F25" s="126"/>
      <c r="G25" s="126"/>
      <c r="H25" s="126"/>
      <c r="I25" s="126"/>
      <c r="J25" s="126"/>
      <c r="K25" s="126"/>
      <c r="L25" s="126"/>
      <c r="M25" s="126"/>
      <c r="N25" s="126"/>
    </row>
    <row r="26" spans="1:14" ht="15.6" thickTop="1" thickBot="1" x14ac:dyDescent="0.35">
      <c r="A26" s="126"/>
      <c r="B26" s="127" t="s">
        <v>188</v>
      </c>
      <c r="C26" s="127" t="s">
        <v>187</v>
      </c>
      <c r="D26" s="128" t="s">
        <v>189</v>
      </c>
      <c r="E26" s="126"/>
      <c r="F26" s="126"/>
      <c r="G26" s="126"/>
      <c r="H26" s="126"/>
      <c r="I26" s="126"/>
      <c r="J26" s="126"/>
      <c r="K26" s="126"/>
      <c r="L26" s="126"/>
      <c r="M26" s="126"/>
      <c r="N26" s="126"/>
    </row>
    <row r="27" spans="1:14" ht="15" thickTop="1" x14ac:dyDescent="0.3">
      <c r="A27" s="126"/>
      <c r="B27" s="313" t="s">
        <v>250</v>
      </c>
      <c r="C27" s="316" t="s">
        <v>190</v>
      </c>
      <c r="D27" s="319" t="s">
        <v>191</v>
      </c>
      <c r="E27" s="126"/>
      <c r="F27" s="126"/>
      <c r="G27" s="126"/>
      <c r="H27" s="126"/>
      <c r="I27" s="126"/>
      <c r="J27" s="126"/>
      <c r="K27" s="126"/>
      <c r="L27" s="126"/>
      <c r="M27" s="126"/>
      <c r="N27" s="126"/>
    </row>
    <row r="28" spans="1:14" x14ac:dyDescent="0.3">
      <c r="A28" s="126"/>
      <c r="B28" s="314"/>
      <c r="C28" s="317"/>
      <c r="D28" s="320"/>
      <c r="E28" s="126"/>
      <c r="F28" s="126"/>
      <c r="G28" s="126"/>
      <c r="H28" s="126"/>
      <c r="I28" s="126"/>
      <c r="J28" s="126"/>
      <c r="K28" s="126"/>
      <c r="L28" s="126"/>
      <c r="M28" s="126"/>
      <c r="N28" s="126"/>
    </row>
    <row r="29" spans="1:14" x14ac:dyDescent="0.3">
      <c r="A29" s="126"/>
      <c r="B29" s="314"/>
      <c r="C29" s="317"/>
      <c r="D29" s="320"/>
      <c r="E29" s="126"/>
      <c r="F29" s="126"/>
      <c r="G29" s="126"/>
      <c r="H29" s="126"/>
      <c r="I29" s="126"/>
      <c r="J29" s="126"/>
      <c r="K29" s="126"/>
      <c r="L29" s="126"/>
      <c r="M29" s="126"/>
      <c r="N29" s="126"/>
    </row>
    <row r="30" spans="1:14" x14ac:dyDescent="0.3">
      <c r="A30" s="126"/>
      <c r="B30" s="314"/>
      <c r="C30" s="317"/>
      <c r="D30" s="320"/>
      <c r="E30" s="126"/>
      <c r="F30" s="126"/>
      <c r="G30" s="126"/>
      <c r="H30" s="126"/>
      <c r="I30" s="126"/>
      <c r="J30" s="126"/>
      <c r="K30" s="126"/>
      <c r="L30" s="126"/>
      <c r="M30" s="126"/>
      <c r="N30" s="126"/>
    </row>
    <row r="31" spans="1:14" x14ac:dyDescent="0.3">
      <c r="A31" s="126"/>
      <c r="B31" s="314"/>
      <c r="C31" s="317"/>
      <c r="D31" s="320"/>
      <c r="E31" s="126"/>
      <c r="F31" s="126"/>
      <c r="G31" s="126"/>
      <c r="H31" s="126"/>
      <c r="I31" s="126"/>
      <c r="J31" s="126"/>
      <c r="K31" s="126"/>
      <c r="L31" s="126"/>
      <c r="M31" s="126"/>
      <c r="N31" s="126"/>
    </row>
    <row r="32" spans="1:14" x14ac:dyDescent="0.3">
      <c r="A32" s="126"/>
      <c r="B32" s="314"/>
      <c r="C32" s="317"/>
      <c r="D32" s="320"/>
      <c r="E32" s="126"/>
      <c r="F32" s="126"/>
      <c r="G32" s="126"/>
      <c r="H32" s="126"/>
      <c r="I32" s="126"/>
      <c r="J32" s="126"/>
      <c r="K32" s="126"/>
      <c r="L32" s="126"/>
      <c r="M32" s="126"/>
      <c r="N32" s="126"/>
    </row>
    <row r="33" spans="1:14" x14ac:dyDescent="0.3">
      <c r="A33" s="126"/>
      <c r="B33" s="314"/>
      <c r="C33" s="317"/>
      <c r="D33" s="320"/>
      <c r="E33" s="126"/>
      <c r="F33" s="126"/>
      <c r="G33" s="126"/>
      <c r="H33" s="126"/>
      <c r="I33" s="126"/>
      <c r="J33" s="126"/>
      <c r="K33" s="126"/>
      <c r="L33" s="126"/>
      <c r="M33" s="126"/>
      <c r="N33" s="126"/>
    </row>
    <row r="34" spans="1:14" ht="15" thickBot="1" x14ac:dyDescent="0.35">
      <c r="A34" s="126"/>
      <c r="B34" s="315"/>
      <c r="C34" s="318"/>
      <c r="D34" s="321"/>
      <c r="E34" s="126"/>
      <c r="F34" s="126"/>
      <c r="G34" s="126"/>
      <c r="H34" s="126"/>
      <c r="I34" s="126"/>
      <c r="J34" s="126"/>
      <c r="K34" s="126"/>
      <c r="L34" s="126"/>
      <c r="M34" s="126"/>
      <c r="N34" s="126"/>
    </row>
    <row r="35" spans="1:14" ht="15" thickTop="1" x14ac:dyDescent="0.3">
      <c r="A35" s="126"/>
      <c r="B35" s="313" t="s">
        <v>257</v>
      </c>
      <c r="C35" s="322" t="s">
        <v>192</v>
      </c>
      <c r="D35" s="319" t="s">
        <v>193</v>
      </c>
      <c r="E35" s="126"/>
      <c r="F35" s="126"/>
      <c r="G35" s="126"/>
      <c r="H35" s="126"/>
      <c r="I35" s="126"/>
      <c r="J35" s="126"/>
      <c r="K35" s="126"/>
      <c r="L35" s="126"/>
      <c r="M35" s="126"/>
      <c r="N35" s="126"/>
    </row>
    <row r="36" spans="1:14" x14ac:dyDescent="0.3">
      <c r="A36" s="126"/>
      <c r="B36" s="314"/>
      <c r="C36" s="323"/>
      <c r="D36" s="320"/>
      <c r="E36" s="126"/>
      <c r="F36" s="126"/>
      <c r="G36" s="126"/>
      <c r="H36" s="126"/>
      <c r="I36" s="126"/>
      <c r="J36" s="126"/>
      <c r="K36" s="126"/>
      <c r="L36" s="126"/>
      <c r="M36" s="126"/>
      <c r="N36" s="126"/>
    </row>
    <row r="37" spans="1:14" x14ac:dyDescent="0.3">
      <c r="A37" s="126"/>
      <c r="B37" s="314"/>
      <c r="C37" s="323"/>
      <c r="D37" s="320"/>
      <c r="E37" s="126"/>
      <c r="F37" s="126"/>
      <c r="G37" s="126"/>
      <c r="H37" s="126"/>
      <c r="I37" s="126"/>
      <c r="J37" s="126"/>
      <c r="K37" s="126"/>
      <c r="L37" s="126"/>
      <c r="M37" s="126"/>
      <c r="N37" s="126"/>
    </row>
    <row r="38" spans="1:14" x14ac:dyDescent="0.3">
      <c r="A38" s="126"/>
      <c r="B38" s="314"/>
      <c r="C38" s="323"/>
      <c r="D38" s="320"/>
      <c r="E38" s="126"/>
      <c r="F38" s="126"/>
      <c r="G38" s="126"/>
      <c r="H38" s="126"/>
      <c r="I38" s="126"/>
      <c r="J38" s="126"/>
      <c r="K38" s="126"/>
      <c r="L38" s="126"/>
      <c r="M38" s="126"/>
      <c r="N38" s="126"/>
    </row>
    <row r="39" spans="1:14" x14ac:dyDescent="0.3">
      <c r="A39" s="126"/>
      <c r="B39" s="314"/>
      <c r="C39" s="323"/>
      <c r="D39" s="320"/>
      <c r="E39" s="126"/>
      <c r="F39" s="126"/>
      <c r="G39" s="126"/>
      <c r="H39" s="126"/>
      <c r="I39" s="126"/>
      <c r="J39" s="126"/>
      <c r="K39" s="126"/>
      <c r="L39" s="126"/>
      <c r="M39" s="126"/>
      <c r="N39" s="126"/>
    </row>
    <row r="40" spans="1:14" x14ac:dyDescent="0.3">
      <c r="A40" s="126"/>
      <c r="B40" s="314"/>
      <c r="C40" s="323"/>
      <c r="D40" s="320"/>
      <c r="E40" s="126"/>
      <c r="F40" s="126"/>
      <c r="G40" s="126"/>
      <c r="H40" s="126"/>
      <c r="I40" s="126"/>
      <c r="J40" s="126"/>
      <c r="K40" s="126"/>
      <c r="L40" s="126"/>
      <c r="M40" s="126"/>
      <c r="N40" s="126"/>
    </row>
    <row r="41" spans="1:14" x14ac:dyDescent="0.3">
      <c r="A41" s="126"/>
      <c r="B41" s="314"/>
      <c r="C41" s="323"/>
      <c r="D41" s="320"/>
      <c r="E41" s="126"/>
      <c r="F41" s="126"/>
      <c r="G41" s="126"/>
      <c r="H41" s="126"/>
      <c r="I41" s="126"/>
      <c r="J41" s="126"/>
      <c r="K41" s="126"/>
      <c r="L41" s="126"/>
      <c r="M41" s="126"/>
      <c r="N41" s="126"/>
    </row>
    <row r="42" spans="1:14" x14ac:dyDescent="0.3">
      <c r="A42" s="126"/>
      <c r="B42" s="314"/>
      <c r="C42" s="323"/>
      <c r="D42" s="320"/>
      <c r="E42" s="126"/>
      <c r="F42" s="126"/>
      <c r="G42" s="126"/>
      <c r="H42" s="126"/>
      <c r="I42" s="126"/>
      <c r="J42" s="126"/>
      <c r="K42" s="126"/>
      <c r="L42" s="126"/>
      <c r="M42" s="126"/>
      <c r="N42" s="126"/>
    </row>
    <row r="43" spans="1:14" x14ac:dyDescent="0.3">
      <c r="A43" s="126"/>
      <c r="B43" s="314"/>
      <c r="C43" s="323"/>
      <c r="D43" s="320"/>
      <c r="E43" s="126"/>
      <c r="F43" s="126"/>
      <c r="G43" s="126"/>
      <c r="H43" s="126"/>
      <c r="I43" s="126"/>
      <c r="J43" s="126"/>
      <c r="K43" s="126"/>
      <c r="L43" s="126"/>
      <c r="M43" s="126"/>
      <c r="N43" s="126"/>
    </row>
    <row r="44" spans="1:14" ht="15" thickBot="1" x14ac:dyDescent="0.35">
      <c r="A44" s="126"/>
      <c r="B44" s="315"/>
      <c r="C44" s="324"/>
      <c r="D44" s="321"/>
      <c r="E44" s="126"/>
      <c r="F44" s="126"/>
      <c r="G44" s="126"/>
      <c r="H44" s="126"/>
      <c r="I44" s="126"/>
      <c r="J44" s="126"/>
      <c r="K44" s="126"/>
      <c r="L44" s="126"/>
      <c r="M44" s="126"/>
      <c r="N44" s="126"/>
    </row>
    <row r="45" spans="1:14" ht="40.200000000000003" customHeight="1" thickTop="1" x14ac:dyDescent="0.3">
      <c r="A45" s="126"/>
      <c r="B45" s="313" t="s">
        <v>194</v>
      </c>
      <c r="C45" s="316" t="s">
        <v>195</v>
      </c>
      <c r="D45" s="319" t="s">
        <v>196</v>
      </c>
      <c r="E45" s="126"/>
      <c r="F45" s="126"/>
      <c r="G45" s="126"/>
      <c r="H45" s="126"/>
      <c r="I45" s="126"/>
      <c r="J45" s="126"/>
      <c r="K45" s="126"/>
      <c r="L45" s="126"/>
      <c r="M45" s="126"/>
      <c r="N45" s="126"/>
    </row>
    <row r="46" spans="1:14" ht="25.8" customHeight="1" x14ac:dyDescent="0.3">
      <c r="A46" s="126"/>
      <c r="B46" s="314"/>
      <c r="C46" s="317"/>
      <c r="D46" s="320"/>
      <c r="E46" s="126"/>
      <c r="F46" s="126"/>
      <c r="G46" s="126"/>
      <c r="H46" s="126"/>
      <c r="I46" s="126"/>
      <c r="J46" s="126"/>
      <c r="K46" s="126"/>
      <c r="L46" s="126"/>
      <c r="M46" s="126"/>
      <c r="N46" s="126"/>
    </row>
    <row r="47" spans="1:14" ht="46.2" customHeight="1" x14ac:dyDescent="0.3">
      <c r="A47" s="126"/>
      <c r="B47" s="314"/>
      <c r="C47" s="317"/>
      <c r="D47" s="320"/>
      <c r="E47" s="126"/>
      <c r="F47" s="126"/>
      <c r="G47" s="126"/>
      <c r="H47" s="126"/>
      <c r="I47" s="126"/>
      <c r="J47" s="126"/>
      <c r="K47" s="126"/>
      <c r="L47" s="126"/>
      <c r="M47" s="126"/>
      <c r="N47" s="126"/>
    </row>
    <row r="48" spans="1:14" ht="47.4" customHeight="1" thickBot="1" x14ac:dyDescent="0.35">
      <c r="A48" s="126"/>
      <c r="B48" s="315"/>
      <c r="C48" s="318"/>
      <c r="D48" s="321"/>
      <c r="E48" s="126"/>
      <c r="F48" s="126"/>
      <c r="G48" s="126"/>
      <c r="H48" s="126"/>
      <c r="I48" s="126"/>
      <c r="J48" s="126"/>
      <c r="K48" s="126"/>
      <c r="L48" s="126"/>
      <c r="M48" s="126"/>
      <c r="N48" s="126"/>
    </row>
    <row r="49" spans="1:14" ht="15" thickTop="1" x14ac:dyDescent="0.3">
      <c r="A49" s="126"/>
      <c r="B49" s="126"/>
      <c r="C49" s="126"/>
      <c r="D49" s="126"/>
      <c r="E49" s="126"/>
      <c r="F49" s="126"/>
      <c r="G49" s="126"/>
      <c r="H49" s="126"/>
      <c r="I49" s="126"/>
      <c r="J49" s="126"/>
      <c r="K49" s="126"/>
      <c r="L49" s="126"/>
      <c r="M49" s="126"/>
      <c r="N49" s="126"/>
    </row>
    <row r="50" spans="1:14" x14ac:dyDescent="0.3">
      <c r="A50" s="126"/>
      <c r="B50" s="126"/>
      <c r="C50" s="126"/>
      <c r="D50" s="126"/>
      <c r="E50" s="126"/>
      <c r="F50" s="126"/>
      <c r="G50" s="126"/>
      <c r="H50" s="126"/>
      <c r="I50" s="126"/>
      <c r="J50" s="126"/>
      <c r="K50" s="126"/>
      <c r="L50" s="126"/>
      <c r="M50" s="126"/>
      <c r="N50" s="126"/>
    </row>
    <row r="51" spans="1:14" x14ac:dyDescent="0.3">
      <c r="A51" s="126"/>
      <c r="B51" s="126"/>
      <c r="C51" s="126"/>
      <c r="D51" s="126"/>
      <c r="E51" s="126"/>
      <c r="F51" s="126"/>
      <c r="G51" s="126"/>
      <c r="H51" s="126"/>
      <c r="I51" s="126"/>
      <c r="J51" s="126"/>
      <c r="K51" s="126"/>
      <c r="L51" s="126"/>
      <c r="M51" s="126"/>
      <c r="N51" s="126"/>
    </row>
    <row r="52" spans="1:14" x14ac:dyDescent="0.3">
      <c r="A52" s="126"/>
      <c r="B52" s="126"/>
      <c r="C52" s="126"/>
      <c r="D52" s="126"/>
      <c r="E52" s="126"/>
      <c r="F52" s="126"/>
      <c r="G52" s="126"/>
      <c r="H52" s="126"/>
      <c r="I52" s="126"/>
      <c r="J52" s="126"/>
      <c r="K52" s="126"/>
      <c r="L52" s="126"/>
      <c r="M52" s="126"/>
      <c r="N52" s="126"/>
    </row>
    <row r="53" spans="1:14" x14ac:dyDescent="0.3">
      <c r="A53" s="126"/>
      <c r="B53" s="126"/>
      <c r="C53" s="126"/>
      <c r="D53" s="126"/>
      <c r="E53" s="126"/>
      <c r="F53" s="126"/>
      <c r="G53" s="126"/>
      <c r="H53" s="126"/>
      <c r="I53" s="126"/>
      <c r="J53" s="126"/>
      <c r="K53" s="126"/>
      <c r="L53" s="126"/>
      <c r="M53" s="126"/>
      <c r="N53" s="126"/>
    </row>
    <row r="54" spans="1:14" x14ac:dyDescent="0.3">
      <c r="A54" s="126"/>
      <c r="B54" s="126"/>
      <c r="C54" s="126"/>
      <c r="D54" s="126"/>
      <c r="E54" s="126"/>
      <c r="F54" s="126"/>
      <c r="G54" s="126"/>
      <c r="H54" s="126"/>
      <c r="I54" s="126"/>
      <c r="J54" s="126"/>
      <c r="K54" s="126"/>
      <c r="L54" s="126"/>
      <c r="M54" s="126"/>
      <c r="N54" s="126"/>
    </row>
    <row r="55" spans="1:14" x14ac:dyDescent="0.3">
      <c r="A55" s="126"/>
      <c r="B55" s="126"/>
      <c r="C55" s="126"/>
      <c r="D55" s="126"/>
      <c r="E55" s="126"/>
      <c r="F55" s="126"/>
      <c r="G55" s="126"/>
      <c r="H55" s="126"/>
      <c r="I55" s="126"/>
      <c r="J55" s="126"/>
      <c r="K55" s="126"/>
      <c r="L55" s="126"/>
      <c r="M55" s="126"/>
      <c r="N55" s="126"/>
    </row>
    <row r="56" spans="1:14" x14ac:dyDescent="0.3">
      <c r="A56" s="126"/>
      <c r="B56" s="126"/>
      <c r="C56" s="126"/>
      <c r="D56" s="126"/>
      <c r="E56" s="126"/>
      <c r="F56" s="126"/>
      <c r="G56" s="126"/>
      <c r="H56" s="126"/>
      <c r="I56" s="126"/>
      <c r="J56" s="126"/>
      <c r="K56" s="126"/>
      <c r="L56" s="126"/>
      <c r="M56" s="126"/>
      <c r="N56" s="126"/>
    </row>
    <row r="57" spans="1:14" x14ac:dyDescent="0.3">
      <c r="A57" s="126"/>
      <c r="B57" s="126"/>
      <c r="C57" s="126"/>
      <c r="D57" s="126"/>
      <c r="E57" s="126"/>
      <c r="F57" s="126"/>
      <c r="G57" s="126"/>
      <c r="H57" s="126"/>
      <c r="I57" s="126"/>
      <c r="J57" s="126"/>
      <c r="K57" s="126"/>
      <c r="L57" s="126"/>
      <c r="M57" s="126"/>
      <c r="N57" s="126"/>
    </row>
    <row r="58" spans="1:14" x14ac:dyDescent="0.3">
      <c r="A58" s="126"/>
      <c r="B58" s="126"/>
      <c r="C58" s="126"/>
      <c r="D58" s="126"/>
      <c r="E58" s="126"/>
      <c r="F58" s="126"/>
      <c r="G58" s="126"/>
      <c r="H58" s="126"/>
      <c r="I58" s="126"/>
      <c r="J58" s="126"/>
      <c r="K58" s="126"/>
      <c r="L58" s="126"/>
      <c r="M58" s="126"/>
      <c r="N58" s="126"/>
    </row>
    <row r="59" spans="1:14" x14ac:dyDescent="0.3">
      <c r="A59" s="126"/>
      <c r="B59" s="126"/>
      <c r="C59" s="126"/>
      <c r="D59" s="126"/>
      <c r="E59" s="126"/>
      <c r="F59" s="126"/>
      <c r="G59" s="126"/>
      <c r="H59" s="126"/>
      <c r="I59" s="126"/>
      <c r="J59" s="126"/>
      <c r="K59" s="126"/>
      <c r="L59" s="126"/>
      <c r="M59" s="126"/>
      <c r="N59" s="126"/>
    </row>
    <row r="60" spans="1:14" x14ac:dyDescent="0.3">
      <c r="A60" s="126"/>
      <c r="B60" s="126"/>
      <c r="C60" s="126"/>
      <c r="D60" s="126"/>
      <c r="E60" s="126"/>
      <c r="F60" s="126"/>
      <c r="G60" s="126"/>
      <c r="H60" s="126"/>
      <c r="I60" s="126"/>
      <c r="J60" s="126"/>
      <c r="K60" s="126"/>
      <c r="L60" s="126"/>
      <c r="M60" s="126"/>
      <c r="N60" s="126"/>
    </row>
    <row r="61" spans="1:14" x14ac:dyDescent="0.3">
      <c r="A61" s="126"/>
      <c r="B61" s="126"/>
      <c r="C61" s="126"/>
      <c r="D61" s="126"/>
      <c r="E61" s="126"/>
      <c r="F61" s="126"/>
      <c r="G61" s="126"/>
      <c r="H61" s="126"/>
      <c r="I61" s="126"/>
      <c r="J61" s="126"/>
      <c r="K61" s="126"/>
      <c r="L61" s="126"/>
      <c r="M61" s="126"/>
      <c r="N61" s="126"/>
    </row>
    <row r="62" spans="1:14" x14ac:dyDescent="0.3">
      <c r="A62" s="126"/>
      <c r="B62" s="126"/>
      <c r="C62" s="126"/>
      <c r="D62" s="126"/>
      <c r="E62" s="126"/>
      <c r="F62" s="126"/>
      <c r="G62" s="126"/>
      <c r="H62" s="126"/>
      <c r="I62" s="126"/>
      <c r="J62" s="126"/>
      <c r="K62" s="126"/>
      <c r="L62" s="126"/>
      <c r="M62" s="126"/>
      <c r="N62" s="126"/>
    </row>
    <row r="63" spans="1:14" x14ac:dyDescent="0.3">
      <c r="A63" s="126"/>
      <c r="B63" s="126"/>
      <c r="C63" s="126"/>
      <c r="D63" s="126"/>
      <c r="E63" s="126"/>
      <c r="F63" s="126"/>
      <c r="G63" s="126"/>
      <c r="H63" s="126"/>
      <c r="I63" s="126"/>
      <c r="J63" s="126"/>
      <c r="K63" s="126"/>
      <c r="L63" s="126"/>
      <c r="M63" s="126"/>
      <c r="N63" s="126"/>
    </row>
    <row r="64" spans="1:14" x14ac:dyDescent="0.3">
      <c r="A64" s="126"/>
      <c r="B64" s="126"/>
      <c r="C64" s="126"/>
      <c r="D64" s="126"/>
      <c r="E64" s="126"/>
      <c r="F64" s="126"/>
      <c r="G64" s="126"/>
      <c r="H64" s="126"/>
      <c r="I64" s="126"/>
      <c r="J64" s="126"/>
      <c r="K64" s="126"/>
      <c r="L64" s="126"/>
      <c r="M64" s="126"/>
      <c r="N64" s="126"/>
    </row>
    <row r="65" spans="1:14" x14ac:dyDescent="0.3">
      <c r="A65" s="126"/>
      <c r="B65" s="126"/>
      <c r="C65" s="126"/>
      <c r="D65" s="126"/>
      <c r="E65" s="126"/>
      <c r="F65" s="126"/>
      <c r="G65" s="126"/>
      <c r="H65" s="126"/>
      <c r="I65" s="126"/>
      <c r="J65" s="126"/>
      <c r="K65" s="126"/>
      <c r="L65" s="126"/>
      <c r="M65" s="126"/>
      <c r="N65" s="126"/>
    </row>
    <row r="66" spans="1:14" x14ac:dyDescent="0.3">
      <c r="A66" s="126"/>
      <c r="B66" s="126"/>
      <c r="C66" s="126"/>
      <c r="D66" s="126"/>
      <c r="E66" s="126"/>
      <c r="F66" s="126"/>
      <c r="G66" s="126"/>
      <c r="H66" s="126"/>
      <c r="I66" s="126"/>
      <c r="J66" s="126"/>
      <c r="K66" s="126"/>
      <c r="L66" s="126"/>
      <c r="M66" s="126"/>
      <c r="N66" s="126"/>
    </row>
    <row r="67" spans="1:14" x14ac:dyDescent="0.3">
      <c r="A67" s="126"/>
      <c r="B67" s="126"/>
      <c r="C67" s="126"/>
      <c r="D67" s="126"/>
      <c r="E67" s="126"/>
      <c r="F67" s="126"/>
      <c r="G67" s="126"/>
      <c r="H67" s="126"/>
      <c r="I67" s="126"/>
      <c r="J67" s="126"/>
      <c r="K67" s="126"/>
      <c r="L67" s="126"/>
      <c r="M67" s="126"/>
      <c r="N67" s="126"/>
    </row>
    <row r="68" spans="1:14" x14ac:dyDescent="0.3">
      <c r="A68" s="126"/>
      <c r="B68" s="126"/>
      <c r="C68" s="126"/>
      <c r="D68" s="126"/>
      <c r="E68" s="126"/>
      <c r="F68" s="126"/>
      <c r="G68" s="126"/>
      <c r="H68" s="126"/>
      <c r="I68" s="126"/>
      <c r="J68" s="126"/>
      <c r="K68" s="126"/>
      <c r="L68" s="126"/>
      <c r="M68" s="126"/>
      <c r="N68" s="126"/>
    </row>
    <row r="69" spans="1:14" x14ac:dyDescent="0.3">
      <c r="A69" s="126"/>
      <c r="B69" s="126"/>
      <c r="C69" s="126"/>
      <c r="D69" s="126"/>
      <c r="E69" s="126"/>
      <c r="F69" s="126"/>
      <c r="G69" s="126"/>
      <c r="H69" s="126"/>
      <c r="I69" s="126"/>
      <c r="J69" s="126"/>
      <c r="K69" s="126"/>
      <c r="L69" s="126"/>
      <c r="M69" s="126"/>
      <c r="N69" s="126"/>
    </row>
    <row r="70" spans="1:14" x14ac:dyDescent="0.3">
      <c r="A70" s="126"/>
      <c r="B70" s="126"/>
      <c r="C70" s="126"/>
      <c r="D70" s="126"/>
      <c r="E70" s="126"/>
      <c r="F70" s="126"/>
      <c r="G70" s="126"/>
      <c r="H70" s="126"/>
      <c r="I70" s="126"/>
      <c r="J70" s="126"/>
      <c r="K70" s="126"/>
      <c r="L70" s="126"/>
      <c r="M70" s="126"/>
      <c r="N70" s="126"/>
    </row>
    <row r="71" spans="1:14" x14ac:dyDescent="0.3">
      <c r="A71" s="126"/>
      <c r="B71" s="126"/>
      <c r="C71" s="126"/>
      <c r="D71" s="126"/>
      <c r="E71" s="126"/>
      <c r="F71" s="126"/>
      <c r="G71" s="126"/>
      <c r="H71" s="126"/>
      <c r="I71" s="126"/>
      <c r="J71" s="126"/>
      <c r="K71" s="126"/>
      <c r="L71" s="126"/>
      <c r="M71" s="126"/>
      <c r="N71" s="126"/>
    </row>
  </sheetData>
  <mergeCells count="12">
    <mergeCell ref="B35:B44"/>
    <mergeCell ref="C35:C44"/>
    <mergeCell ref="D35:D44"/>
    <mergeCell ref="B45:B48"/>
    <mergeCell ref="C45:C48"/>
    <mergeCell ref="D45:D48"/>
    <mergeCell ref="B7:D7"/>
    <mergeCell ref="B9:D9"/>
    <mergeCell ref="B25:D25"/>
    <mergeCell ref="B27:B34"/>
    <mergeCell ref="C27:C34"/>
    <mergeCell ref="D27:D34"/>
  </mergeCells>
  <hyperlinks>
    <hyperlink ref="D4" location="'Análisis del riesgo'!A1" display="VOLVER AL INDICE" xr:uid="{49DA1B78-77C6-4274-AF7F-AC7018976034}"/>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A71C1-2E61-4536-B87D-8AA18B0233B1}">
  <dimension ref="A2:AD29"/>
  <sheetViews>
    <sheetView zoomScale="90" zoomScaleNormal="90" workbookViewId="0"/>
  </sheetViews>
  <sheetFormatPr defaultRowHeight="14.4" x14ac:dyDescent="0.3"/>
  <cols>
    <col min="1" max="1" width="8.88671875" style="1"/>
    <col min="2" max="2" width="9.33203125" style="1" customWidth="1"/>
    <col min="3" max="3" width="6.77734375" style="1" customWidth="1"/>
    <col min="4" max="4" width="5" style="1" customWidth="1"/>
    <col min="5" max="5" width="5.44140625" style="1" customWidth="1"/>
    <col min="6" max="6" width="5.33203125" style="1" customWidth="1"/>
    <col min="7" max="8" width="4" style="1" customWidth="1"/>
    <col min="9" max="9" width="4.44140625" style="1" customWidth="1"/>
    <col min="10" max="10" width="5.88671875" style="1" customWidth="1"/>
    <col min="11" max="11" width="6.21875" style="1" customWidth="1"/>
    <col min="12" max="12" width="5.77734375" style="1" customWidth="1"/>
    <col min="13" max="13" width="10.21875" style="1" customWidth="1"/>
    <col min="14" max="14" width="3.33203125" style="1" customWidth="1"/>
    <col min="15" max="15" width="5.5546875" style="1" customWidth="1"/>
    <col min="16" max="16" width="5.109375" style="1" customWidth="1"/>
    <col min="17" max="17" width="4.88671875" style="1" customWidth="1"/>
    <col min="18" max="18" width="12.33203125" style="1" customWidth="1"/>
    <col min="19" max="19" width="8" style="1" customWidth="1"/>
    <col min="20" max="20" width="8.109375" style="1" customWidth="1"/>
    <col min="21" max="21" width="8.88671875" style="1" customWidth="1"/>
    <col min="22" max="16384" width="8.88671875" style="1"/>
  </cols>
  <sheetData>
    <row r="2" spans="1:30" x14ac:dyDescent="0.3">
      <c r="A2" s="126"/>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row>
    <row r="3" spans="1:30" x14ac:dyDescent="0.3">
      <c r="A3" s="126"/>
      <c r="B3" s="126"/>
      <c r="C3" s="126"/>
      <c r="D3" s="126"/>
      <c r="E3" s="126"/>
      <c r="F3" s="126"/>
      <c r="G3" s="126"/>
      <c r="H3" s="126"/>
      <c r="I3" s="126"/>
      <c r="J3" s="126"/>
      <c r="K3" s="126"/>
      <c r="L3" s="126"/>
      <c r="M3" s="126"/>
      <c r="N3" s="126"/>
      <c r="O3" s="126"/>
      <c r="P3" s="126"/>
      <c r="Q3" s="126"/>
      <c r="R3" s="126"/>
      <c r="S3" s="7" t="s">
        <v>15</v>
      </c>
      <c r="T3" s="126"/>
      <c r="U3" s="126"/>
      <c r="V3" s="126"/>
      <c r="W3" s="126"/>
      <c r="X3" s="126"/>
      <c r="Y3" s="126"/>
      <c r="Z3" s="126"/>
      <c r="AA3" s="126"/>
      <c r="AB3" s="126"/>
      <c r="AC3" s="126"/>
      <c r="AD3" s="126"/>
    </row>
    <row r="4" spans="1:30" x14ac:dyDescent="0.3">
      <c r="A4" s="126"/>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row>
    <row r="5" spans="1:30" x14ac:dyDescent="0.3">
      <c r="A5" s="126"/>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row>
    <row r="6" spans="1:30" x14ac:dyDescent="0.3">
      <c r="A6" s="126"/>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row>
    <row r="7" spans="1:30" x14ac:dyDescent="0.3">
      <c r="A7" s="126"/>
      <c r="B7" s="126"/>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row>
    <row r="8" spans="1:30" x14ac:dyDescent="0.3">
      <c r="A8" s="126"/>
      <c r="B8" s="126"/>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row>
    <row r="9" spans="1:30" ht="15" thickBot="1" x14ac:dyDescent="0.35">
      <c r="A9" s="126"/>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row>
    <row r="10" spans="1:30" ht="29.4" customHeight="1" thickTop="1" thickBot="1" x14ac:dyDescent="0.35">
      <c r="A10" s="126"/>
      <c r="B10" s="325" t="s">
        <v>197</v>
      </c>
      <c r="C10" s="326"/>
      <c r="D10" s="327"/>
      <c r="E10" s="328" t="s">
        <v>198</v>
      </c>
      <c r="F10" s="329"/>
      <c r="G10" s="329"/>
      <c r="H10" s="329"/>
      <c r="I10" s="329"/>
      <c r="J10" s="329"/>
      <c r="K10" s="329"/>
      <c r="L10" s="329"/>
      <c r="M10" s="329"/>
      <c r="N10" s="329"/>
      <c r="O10" s="329"/>
      <c r="P10" s="329"/>
      <c r="Q10" s="329"/>
      <c r="R10" s="329"/>
      <c r="S10" s="330"/>
      <c r="T10" s="331" t="s">
        <v>187</v>
      </c>
      <c r="U10" s="332"/>
      <c r="V10" s="126"/>
      <c r="W10" s="126"/>
      <c r="X10" s="126"/>
      <c r="Y10" s="126"/>
      <c r="Z10" s="126"/>
      <c r="AA10" s="126"/>
      <c r="AB10" s="126"/>
      <c r="AC10" s="126"/>
      <c r="AD10" s="126"/>
    </row>
    <row r="11" spans="1:30" ht="25.8" customHeight="1" thickTop="1" thickBot="1" x14ac:dyDescent="0.35">
      <c r="A11" s="126"/>
      <c r="B11" s="335" t="s">
        <v>199</v>
      </c>
      <c r="C11" s="337" t="s">
        <v>200</v>
      </c>
      <c r="D11" s="339" t="s">
        <v>201</v>
      </c>
      <c r="E11" s="331" t="s">
        <v>202</v>
      </c>
      <c r="F11" s="341"/>
      <c r="G11" s="341"/>
      <c r="H11" s="341"/>
      <c r="I11" s="332"/>
      <c r="J11" s="331" t="s">
        <v>203</v>
      </c>
      <c r="K11" s="341"/>
      <c r="L11" s="341"/>
      <c r="M11" s="341"/>
      <c r="N11" s="332"/>
      <c r="O11" s="331" t="s">
        <v>204</v>
      </c>
      <c r="P11" s="341"/>
      <c r="Q11" s="341"/>
      <c r="R11" s="341"/>
      <c r="S11" s="332"/>
      <c r="T11" s="333"/>
      <c r="U11" s="334"/>
      <c r="V11" s="126"/>
      <c r="W11" s="126"/>
      <c r="X11" s="126"/>
      <c r="Y11" s="126"/>
      <c r="Z11" s="126"/>
      <c r="AA11" s="126"/>
      <c r="AB11" s="126"/>
      <c r="AC11" s="126"/>
      <c r="AD11" s="126"/>
    </row>
    <row r="12" spans="1:30" ht="56.4" customHeight="1" thickTop="1" thickBot="1" x14ac:dyDescent="0.35">
      <c r="A12" s="126"/>
      <c r="B12" s="336"/>
      <c r="C12" s="338"/>
      <c r="D12" s="340"/>
      <c r="E12" s="129" t="s">
        <v>205</v>
      </c>
      <c r="F12" s="130" t="s">
        <v>206</v>
      </c>
      <c r="G12" s="130" t="s">
        <v>52</v>
      </c>
      <c r="H12" s="130" t="s">
        <v>207</v>
      </c>
      <c r="I12" s="131" t="s">
        <v>208</v>
      </c>
      <c r="J12" s="129" t="s">
        <v>47</v>
      </c>
      <c r="K12" s="130" t="s">
        <v>209</v>
      </c>
      <c r="L12" s="130" t="s">
        <v>53</v>
      </c>
      <c r="M12" s="130" t="s">
        <v>210</v>
      </c>
      <c r="N12" s="131" t="s">
        <v>211</v>
      </c>
      <c r="O12" s="129" t="s">
        <v>48</v>
      </c>
      <c r="P12" s="130" t="s">
        <v>212</v>
      </c>
      <c r="Q12" s="130" t="s">
        <v>54</v>
      </c>
      <c r="R12" s="130" t="s">
        <v>213</v>
      </c>
      <c r="S12" s="131" t="s">
        <v>214</v>
      </c>
      <c r="T12" s="129" t="s">
        <v>215</v>
      </c>
      <c r="U12" s="131" t="s">
        <v>216</v>
      </c>
      <c r="V12" s="126"/>
      <c r="W12" s="126"/>
      <c r="X12" s="126"/>
      <c r="Y12" s="126"/>
      <c r="Z12" s="126"/>
      <c r="AA12" s="126"/>
      <c r="AB12" s="126"/>
      <c r="AC12" s="126"/>
      <c r="AD12" s="126"/>
    </row>
    <row r="13" spans="1:30" ht="48.6" customHeight="1" thickTop="1" x14ac:dyDescent="0.3">
      <c r="A13" s="132"/>
      <c r="B13" s="163" t="s">
        <v>31</v>
      </c>
      <c r="C13" s="166" t="s">
        <v>33</v>
      </c>
      <c r="D13" s="133"/>
      <c r="E13" s="134">
        <f>'2.2 Análisis vuln personas'!C21</f>
        <v>0.4</v>
      </c>
      <c r="F13" s="135">
        <f>'2.2 Análisis vuln personas'!C30</f>
        <v>0.25</v>
      </c>
      <c r="G13" s="135">
        <f>'2.2 Análisis vuln personas'!C36</f>
        <v>0.66666666666666663</v>
      </c>
      <c r="H13" s="136">
        <f>E13+F13+G13</f>
        <v>1.3166666666666667</v>
      </c>
      <c r="I13" s="207"/>
      <c r="J13" s="134">
        <f>'2.3 Análisis vuln recursos'!C17</f>
        <v>0.83333333333333337</v>
      </c>
      <c r="K13" s="135">
        <f>'2.3 Análisis vuln recursos'!C26</f>
        <v>0.58333333333333337</v>
      </c>
      <c r="L13" s="135">
        <f>'2.3 Análisis vuln recursos'!C34</f>
        <v>0.4</v>
      </c>
      <c r="M13" s="136">
        <f>J13+K13+L13</f>
        <v>1.8166666666666669</v>
      </c>
      <c r="N13" s="133"/>
      <c r="O13" s="134">
        <f>'2.4 Análisis vuln procesos'!C14</f>
        <v>1</v>
      </c>
      <c r="P13" s="135">
        <f>'2.4 Análisis vuln procesos'!C20</f>
        <v>0.66666666666666663</v>
      </c>
      <c r="Q13" s="135">
        <f>'2.4 Análisis vuln procesos'!C27</f>
        <v>0.25</v>
      </c>
      <c r="R13" s="136">
        <f>O13+P13+Q13</f>
        <v>1.9166666666666665</v>
      </c>
      <c r="S13" s="133"/>
      <c r="T13" s="137"/>
      <c r="U13" s="138" t="s">
        <v>249</v>
      </c>
      <c r="V13" s="132"/>
      <c r="W13" s="132"/>
      <c r="X13" s="132"/>
      <c r="Y13" s="132"/>
      <c r="Z13" s="132"/>
      <c r="AA13" s="132"/>
      <c r="AB13" s="132"/>
      <c r="AC13" s="132"/>
      <c r="AD13" s="132"/>
    </row>
    <row r="14" spans="1:30" ht="34.200000000000003" customHeight="1" x14ac:dyDescent="0.3">
      <c r="A14" s="132"/>
      <c r="B14" s="164" t="s">
        <v>34</v>
      </c>
      <c r="C14" s="167" t="s">
        <v>36</v>
      </c>
      <c r="D14" s="139"/>
      <c r="E14" s="134">
        <f>'2.2 Análisis vuln personas'!E21</f>
        <v>0.4</v>
      </c>
      <c r="F14" s="141">
        <f>'2.2 Análisis vuln personas'!E30</f>
        <v>0.25</v>
      </c>
      <c r="G14" s="141">
        <f>'2.2 Análisis vuln personas'!E36</f>
        <v>0.66666666666666663</v>
      </c>
      <c r="H14" s="136">
        <f t="shared" ref="H14:H16" si="0">E14+F14+G14</f>
        <v>1.3166666666666667</v>
      </c>
      <c r="I14" s="208"/>
      <c r="J14" s="134">
        <f>'2.3 Análisis vuln recursos'!E17</f>
        <v>0.83333333333333337</v>
      </c>
      <c r="K14" s="135">
        <f>'2.3 Análisis vuln recursos'!E26</f>
        <v>0.58333333333333337</v>
      </c>
      <c r="L14" s="141">
        <f>'2.3 Análisis vuln recursos'!E34</f>
        <v>0.4</v>
      </c>
      <c r="M14" s="136">
        <f>J14+K14+L14</f>
        <v>1.8166666666666669</v>
      </c>
      <c r="N14" s="204"/>
      <c r="O14" s="140">
        <f>'2.4 Análisis vuln procesos'!E14</f>
        <v>1</v>
      </c>
      <c r="P14" s="141">
        <f>'2.4 Análisis vuln procesos'!E20</f>
        <v>0.66666666666666663</v>
      </c>
      <c r="Q14" s="141">
        <f>'2.4 Análisis vuln procesos'!E27</f>
        <v>0.25</v>
      </c>
      <c r="R14" s="142">
        <f>O14+P14+Q14</f>
        <v>1.9166666666666665</v>
      </c>
      <c r="S14" s="204"/>
      <c r="T14" s="143"/>
      <c r="U14" s="144" t="s">
        <v>249</v>
      </c>
      <c r="V14" s="132"/>
      <c r="W14" s="132"/>
      <c r="X14" s="132"/>
      <c r="Y14" s="132"/>
      <c r="Z14" s="132"/>
      <c r="AA14" s="132"/>
      <c r="AB14" s="132"/>
      <c r="AC14" s="132"/>
      <c r="AD14" s="132"/>
    </row>
    <row r="15" spans="1:30" ht="40.799999999999997" customHeight="1" x14ac:dyDescent="0.3">
      <c r="A15" s="132"/>
      <c r="B15" s="164" t="s">
        <v>37</v>
      </c>
      <c r="C15" s="167" t="s">
        <v>36</v>
      </c>
      <c r="D15" s="139"/>
      <c r="E15" s="134">
        <f>'2.2 Análisis vuln personas'!G21</f>
        <v>0.4</v>
      </c>
      <c r="F15" s="141">
        <f>'2.2 Análisis vuln personas'!G30</f>
        <v>0.25</v>
      </c>
      <c r="G15" s="141">
        <f>'2.2 Análisis vuln personas'!G36</f>
        <v>1</v>
      </c>
      <c r="H15" s="136">
        <f t="shared" si="0"/>
        <v>1.65</v>
      </c>
      <c r="I15" s="208"/>
      <c r="J15" s="140">
        <f>'2.3 Análisis vuln recursos'!G17</f>
        <v>1</v>
      </c>
      <c r="K15" s="141">
        <f>'2.3 Análisis vuln recursos'!G26</f>
        <v>1</v>
      </c>
      <c r="L15" s="141">
        <f>'2.3 Análisis vuln recursos'!G34</f>
        <v>1</v>
      </c>
      <c r="M15" s="136">
        <f>J15+K15+L15</f>
        <v>3</v>
      </c>
      <c r="N15" s="139"/>
      <c r="O15" s="140">
        <f>'2.4 Análisis vuln procesos'!G14</f>
        <v>1</v>
      </c>
      <c r="P15" s="141">
        <f>'2.4 Análisis vuln procesos'!G20</f>
        <v>1</v>
      </c>
      <c r="Q15" s="141">
        <f>'2.4 Análisis vuln procesos'!G27</f>
        <v>0.33333333333333331</v>
      </c>
      <c r="R15" s="142">
        <f>O15+P15+Q15</f>
        <v>2.3333333333333335</v>
      </c>
      <c r="S15" s="139"/>
      <c r="T15" s="143"/>
      <c r="U15" s="144" t="s">
        <v>258</v>
      </c>
      <c r="V15" s="132"/>
      <c r="W15" s="132"/>
      <c r="X15" s="132"/>
      <c r="Y15" s="132"/>
      <c r="Z15" s="132"/>
      <c r="AA15" s="132"/>
      <c r="AB15" s="132"/>
      <c r="AC15" s="132"/>
      <c r="AD15" s="132"/>
    </row>
    <row r="16" spans="1:30" ht="31.2" customHeight="1" thickBot="1" x14ac:dyDescent="0.35">
      <c r="A16" s="132"/>
      <c r="B16" s="165" t="s">
        <v>39</v>
      </c>
      <c r="C16" s="168" t="s">
        <v>33</v>
      </c>
      <c r="D16" s="149"/>
      <c r="E16" s="205">
        <f>'2.2 Análisis vuln personas'!I21</f>
        <v>0.4</v>
      </c>
      <c r="F16" s="147">
        <f>'2.2 Análisis vuln personas'!I30</f>
        <v>0.25</v>
      </c>
      <c r="G16" s="147">
        <f>'2.2 Análisis vuln personas'!I36</f>
        <v>1</v>
      </c>
      <c r="H16" s="206">
        <f t="shared" si="0"/>
        <v>1.65</v>
      </c>
      <c r="I16" s="209"/>
      <c r="J16" s="146">
        <f>'2.3 Análisis vuln recursos'!I17</f>
        <v>1</v>
      </c>
      <c r="K16" s="147">
        <f>'2.3 Análisis vuln recursos'!I26</f>
        <v>1</v>
      </c>
      <c r="L16" s="147">
        <f>'2.3 Análisis vuln recursos'!I34</f>
        <v>1</v>
      </c>
      <c r="M16" s="206">
        <f>J16+K16+L16</f>
        <v>3</v>
      </c>
      <c r="N16" s="149"/>
      <c r="O16" s="146">
        <f>'2.4 Análisis vuln procesos'!I14</f>
        <v>1</v>
      </c>
      <c r="P16" s="147">
        <f>'2.4 Análisis vuln procesos'!I20</f>
        <v>1</v>
      </c>
      <c r="Q16" s="147">
        <f>'2.4 Análisis vuln procesos'!I27</f>
        <v>0</v>
      </c>
      <c r="R16" s="148">
        <f>O16+P16+Q16</f>
        <v>2</v>
      </c>
      <c r="S16" s="145"/>
      <c r="T16" s="150"/>
      <c r="U16" s="151" t="s">
        <v>258</v>
      </c>
      <c r="V16" s="132"/>
      <c r="W16" s="132"/>
      <c r="X16" s="132"/>
      <c r="Y16" s="132"/>
      <c r="Z16" s="132"/>
      <c r="AA16" s="132"/>
      <c r="AB16" s="132"/>
      <c r="AC16" s="132"/>
      <c r="AD16" s="132"/>
    </row>
    <row r="17" spans="1:30" ht="15" thickTop="1" x14ac:dyDescent="0.3">
      <c r="A17" s="132"/>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row>
    <row r="18" spans="1:30" x14ac:dyDescent="0.3">
      <c r="A18" s="126"/>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row>
    <row r="19" spans="1:30" x14ac:dyDescent="0.3">
      <c r="A19" s="126"/>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row>
    <row r="20" spans="1:30" x14ac:dyDescent="0.3">
      <c r="A20" s="126"/>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row>
    <row r="21" spans="1:30" x14ac:dyDescent="0.3">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row>
    <row r="22" spans="1:30" x14ac:dyDescent="0.3">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row>
    <row r="23" spans="1:30" x14ac:dyDescent="0.3">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row>
    <row r="24" spans="1:30" x14ac:dyDescent="0.3">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row>
    <row r="25" spans="1:30" x14ac:dyDescent="0.3">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row>
    <row r="26" spans="1:30" x14ac:dyDescent="0.3">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row>
    <row r="27" spans="1:30" x14ac:dyDescent="0.3">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row>
    <row r="28" spans="1:30" x14ac:dyDescent="0.3">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row>
    <row r="29" spans="1:30" x14ac:dyDescent="0.3">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row>
  </sheetData>
  <mergeCells count="9">
    <mergeCell ref="B10:D10"/>
    <mergeCell ref="E10:S10"/>
    <mergeCell ref="T10:U11"/>
    <mergeCell ref="B11:B12"/>
    <mergeCell ref="C11:C12"/>
    <mergeCell ref="D11:D12"/>
    <mergeCell ref="E11:I11"/>
    <mergeCell ref="J11:N11"/>
    <mergeCell ref="O11:S11"/>
  </mergeCells>
  <conditionalFormatting sqref="H13:H16">
    <cfRule type="cellIs" dxfId="8" priority="10" stopIfTrue="1" operator="between">
      <formula>2.1</formula>
      <formula>3</formula>
    </cfRule>
    <cfRule type="cellIs" dxfId="7" priority="11" stopIfTrue="1" operator="between">
      <formula>1.1</formula>
      <formula>2.09</formula>
    </cfRule>
    <cfRule type="cellIs" dxfId="6" priority="12" stopIfTrue="1" operator="between">
      <formula>0</formula>
      <formula>1.09</formula>
    </cfRule>
  </conditionalFormatting>
  <conditionalFormatting sqref="M13:M16">
    <cfRule type="cellIs" dxfId="5" priority="1" stopIfTrue="1" operator="between">
      <formula>2.1</formula>
      <formula>3</formula>
    </cfRule>
    <cfRule type="cellIs" dxfId="4" priority="2" stopIfTrue="1" operator="between">
      <formula>1.1</formula>
      <formula>2.09</formula>
    </cfRule>
    <cfRule type="cellIs" dxfId="3" priority="3" stopIfTrue="1" operator="between">
      <formula>0</formula>
      <formula>1.09</formula>
    </cfRule>
  </conditionalFormatting>
  <conditionalFormatting sqref="R13:R16">
    <cfRule type="cellIs" dxfId="2" priority="4" stopIfTrue="1" operator="between">
      <formula>2.1</formula>
      <formula>3</formula>
    </cfRule>
    <cfRule type="cellIs" dxfId="1" priority="5" stopIfTrue="1" operator="between">
      <formula>1.1</formula>
      <formula>2</formula>
    </cfRule>
    <cfRule type="cellIs" dxfId="0" priority="6" stopIfTrue="1" operator="between">
      <formula>0</formula>
      <formula>1</formula>
    </cfRule>
  </conditionalFormatting>
  <hyperlinks>
    <hyperlink ref="S3" location="'Análisis del riesgo'!A1" display="VOLVER AL INDICE" xr:uid="{49DF6DEC-639F-42C0-B8BB-6E9DC9E59444}"/>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Análisis del riesgo</vt:lpstr>
      <vt:lpstr>1.1 Criterios val amenaza </vt:lpstr>
      <vt:lpstr>1.2 - 1.3 Análisis y calif. am</vt:lpstr>
      <vt:lpstr>2.1 Criterios vulnerabilidad</vt:lpstr>
      <vt:lpstr>2.2 Análisis vuln personas</vt:lpstr>
      <vt:lpstr>2.3 Análisis vuln recursos</vt:lpstr>
      <vt:lpstr>2.4 Análisis vuln procesos</vt:lpstr>
      <vt:lpstr>3.1 Criterios nivel de riesgo</vt:lpstr>
      <vt:lpstr>3.2 Valoración NR</vt:lpstr>
      <vt:lpstr>4. Priorización de escenarios</vt:lpstr>
      <vt:lpstr>5. Medidas de intervención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 Chang</dc:creator>
  <cp:lastModifiedBy>Cho Chang</cp:lastModifiedBy>
  <dcterms:created xsi:type="dcterms:W3CDTF">2024-02-26T21:42:41Z</dcterms:created>
  <dcterms:modified xsi:type="dcterms:W3CDTF">2024-04-15T02:39:14Z</dcterms:modified>
</cp:coreProperties>
</file>